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4115" windowHeight="7485"/>
  </bookViews>
  <sheets>
    <sheet name="AÑO 1" sheetId="6" r:id="rId1"/>
    <sheet name="AÑO 2" sheetId="7" r:id="rId2"/>
  </sheets>
  <calcPr calcId="125725"/>
</workbook>
</file>

<file path=xl/calcChain.xml><?xml version="1.0" encoding="utf-8"?>
<calcChain xmlns="http://schemas.openxmlformats.org/spreadsheetml/2006/main">
  <c r="D104" i="7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G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J46" s="1"/>
  <c r="D32"/>
  <c r="D31"/>
  <c r="D30"/>
  <c r="D29"/>
  <c r="D28"/>
  <c r="D27"/>
  <c r="D26"/>
  <c r="D25"/>
  <c r="D24"/>
  <c r="G23"/>
  <c r="D23"/>
  <c r="J22"/>
  <c r="H22"/>
  <c r="D22"/>
  <c r="J21"/>
  <c r="H21"/>
  <c r="D21"/>
  <c r="J20"/>
  <c r="H20"/>
  <c r="D20"/>
  <c r="J19"/>
  <c r="H19"/>
  <c r="D19"/>
  <c r="J18"/>
  <c r="H18"/>
  <c r="D18"/>
  <c r="J17"/>
  <c r="H17"/>
  <c r="D17"/>
  <c r="J16"/>
  <c r="H16"/>
  <c r="D16"/>
  <c r="J15"/>
  <c r="H15"/>
  <c r="D15"/>
  <c r="J14"/>
  <c r="H14"/>
  <c r="H23" s="1"/>
  <c r="D14"/>
  <c r="J13"/>
  <c r="H13"/>
  <c r="D13"/>
  <c r="D12"/>
  <c r="D11"/>
  <c r="D104" i="6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G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D32"/>
  <c r="D31"/>
  <c r="D30"/>
  <c r="D29"/>
  <c r="D28"/>
  <c r="D27"/>
  <c r="D26"/>
  <c r="D25"/>
  <c r="D24"/>
  <c r="G23"/>
  <c r="D23"/>
  <c r="J22"/>
  <c r="H22"/>
  <c r="D22"/>
  <c r="J21"/>
  <c r="H21"/>
  <c r="D21"/>
  <c r="J20"/>
  <c r="H20"/>
  <c r="D20"/>
  <c r="J19"/>
  <c r="H19"/>
  <c r="D19"/>
  <c r="J18"/>
  <c r="H18"/>
  <c r="D18"/>
  <c r="J17"/>
  <c r="H17"/>
  <c r="D17"/>
  <c r="J16"/>
  <c r="H16"/>
  <c r="D16"/>
  <c r="J15"/>
  <c r="H15"/>
  <c r="D15"/>
  <c r="J14"/>
  <c r="H14"/>
  <c r="D14"/>
  <c r="J13"/>
  <c r="H13"/>
  <c r="D13"/>
  <c r="D12"/>
  <c r="D11"/>
  <c r="H46" l="1"/>
  <c r="H23"/>
  <c r="J23" i="7"/>
  <c r="G26" s="1"/>
  <c r="J23" i="6"/>
  <c r="H46" i="7"/>
  <c r="G49" s="1"/>
  <c r="J46" i="6"/>
  <c r="G49" l="1"/>
  <c r="G26"/>
  <c r="G53" i="7"/>
  <c r="G53" i="6" l="1"/>
</calcChain>
</file>

<file path=xl/sharedStrings.xml><?xml version="1.0" encoding="utf-8"?>
<sst xmlns="http://schemas.openxmlformats.org/spreadsheetml/2006/main" count="104" uniqueCount="32">
  <si>
    <t>Días</t>
  </si>
  <si>
    <t>Importe de la Ayuda</t>
  </si>
  <si>
    <t>Tabla</t>
  </si>
  <si>
    <t>€</t>
  </si>
  <si>
    <t>CATEGORÍA I: Catedráticos e investigadores postdoctorales</t>
  </si>
  <si>
    <t>Categoría I</t>
  </si>
  <si>
    <t>Categoría II</t>
  </si>
  <si>
    <t>TOTAL a subvencionar (investigadores de categoría I + II)</t>
  </si>
  <si>
    <r>
      <t xml:space="preserve">El </t>
    </r>
    <r>
      <rPr>
        <sz val="10"/>
        <color rgb="FF000000"/>
        <rFont val="Arial"/>
        <family val="2"/>
      </rPr>
      <t xml:space="preserve">valor de la solicitud para el </t>
    </r>
    <r>
      <rPr>
        <sz val="10"/>
        <color theme="1"/>
        <rFont val="Arial"/>
        <family val="2"/>
      </rPr>
      <t xml:space="preserve">grupo español supone, como máximo, para cada proyecto, </t>
    </r>
    <r>
      <rPr>
        <b/>
        <sz val="10"/>
        <color theme="1"/>
        <rFont val="Arial"/>
        <family val="2"/>
      </rPr>
      <t xml:space="preserve">3.000,00 </t>
    </r>
    <r>
      <rPr>
        <b/>
        <sz val="10"/>
        <color rgb="FF000000"/>
        <rFont val="Arial"/>
        <family val="2"/>
      </rPr>
      <t>€</t>
    </r>
    <r>
      <rPr>
        <sz val="10"/>
        <color rgb="FF000000"/>
        <rFont val="Arial"/>
        <family val="2"/>
      </rPr>
      <t xml:space="preserve"> durante </t>
    </r>
    <r>
      <rPr>
        <sz val="10"/>
        <color theme="1"/>
        <rFont val="Arial"/>
        <family val="2"/>
      </rPr>
      <t>el 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año y </t>
    </r>
    <r>
      <rPr>
        <b/>
        <sz val="10"/>
        <color theme="1"/>
        <rFont val="Arial"/>
        <family val="2"/>
      </rPr>
      <t>2.500,00</t>
    </r>
    <r>
      <rPr>
        <sz val="10"/>
        <color theme="1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€</t>
    </r>
    <r>
      <rPr>
        <sz val="10"/>
        <color theme="1"/>
        <rFont val="Arial"/>
        <family val="2"/>
      </rPr>
      <t xml:space="preserve"> el 2º año</t>
    </r>
    <r>
      <rPr>
        <b/>
        <sz val="10"/>
        <color theme="1"/>
        <rFont val="Arial"/>
        <family val="2"/>
      </rPr>
      <t>.</t>
    </r>
  </si>
  <si>
    <t>FORMULARIO ECONÓMICO para solicitantes de España</t>
  </si>
  <si>
    <t>Canarias</t>
  </si>
  <si>
    <t>Ciudad de origen (por favor escríba Canarias, Península o Baleares</t>
  </si>
  <si>
    <t>Península</t>
  </si>
  <si>
    <t>Baleares</t>
  </si>
  <si>
    <t>Dieta (euros)</t>
  </si>
  <si>
    <t>Importe Billete (euros)</t>
  </si>
  <si>
    <t>Investigador 1</t>
  </si>
  <si>
    <t>TOTALES</t>
  </si>
  <si>
    <t>SUBTOTAL AYUDA SOLICITADA PARA INVESTIGADORES DE LA CATEGORÍA 1</t>
  </si>
  <si>
    <t>Número de Días (MÁXIMO 31)</t>
  </si>
  <si>
    <t>Número de Días (MÁXIMO 61)</t>
  </si>
  <si>
    <t>Número de Días (máximo 31)</t>
  </si>
  <si>
    <t>Ciudad de origen (por favor escriba Canarias, Península o Baleares</t>
  </si>
  <si>
    <t>Número de Días (Máximo 61)</t>
  </si>
  <si>
    <t>SUBTOTAL AYUDA SOLICITADA PARA INVESTIGADORES DE LA CATEGORÍA I</t>
  </si>
  <si>
    <t>CATEGORÍA II: estudiantes universitarios, graduados, estudiantes de doctorado</t>
  </si>
  <si>
    <t>SUBTOTAL AYUDA SOLICITADA PARA INVESTIGADORES DE LA CATEGORÍA II</t>
  </si>
  <si>
    <t xml:space="preserve">Investigador </t>
  </si>
  <si>
    <t>Investigador</t>
  </si>
  <si>
    <t>Señale a continuación el número de días de estancia y el origen (Península/Baleares/Canarias) y los importes correspondientes se calcularán automáticamente. Si se prevee que un mismo investigador viaje más de una vez, rellene una fila por movilidad y otórguele el mismo número al Investigador.</t>
  </si>
  <si>
    <t>Señale a continuación el número de días de estancia y el origen (Península o Baleares/Canarias) y los importes correspondientes se calcularán automáticamente. Si se prevee que un mismo investigador viaje más de una vez, rellene una fila por movilidad, rellene una fila por movilidad y otórguele el mismo número al Investigador.</t>
  </si>
  <si>
    <t>Señale a continuación el número de días de estancia y el origen (Península o Baleares/Canarias) y los importes correspondientes se calcularán automáticamente. Si se prevee que un mismo investigador viaje más de una vez, rellene una fila por movilidad y otórguele el mismo número al Investigador.</t>
  </si>
</sst>
</file>

<file path=xl/styles.xml><?xml version="1.0" encoding="utf-8"?>
<styleSheet xmlns="http://schemas.openxmlformats.org/spreadsheetml/2006/main">
  <numFmts count="2">
    <numFmt numFmtId="164" formatCode="_-* #,##0\ &quot;€&quot;_-;\-* #,##0\ &quot;€&quot;_-;_-* &quot;-&quot;??\ &quot;€&quot;_-;_-@_-"/>
    <numFmt numFmtId="165" formatCode="_-* #,##0\ [$€-C0A]_-;\-* #,##0\ [$€-C0A]_-;_-* &quot;-&quot;??\ [$€-C0A]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0" xfId="0" applyBorder="1"/>
    <xf numFmtId="0" fontId="0" fillId="0" borderId="7" xfId="0" applyFill="1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Fill="1" applyBorder="1"/>
    <xf numFmtId="0" fontId="0" fillId="0" borderId="5" xfId="0" applyFill="1" applyBorder="1"/>
    <xf numFmtId="0" fontId="0" fillId="0" borderId="9" xfId="0" applyFill="1" applyBorder="1"/>
    <xf numFmtId="0" fontId="0" fillId="0" borderId="10" xfId="0" applyFill="1" applyBorder="1"/>
    <xf numFmtId="164" fontId="0" fillId="0" borderId="6" xfId="0" applyNumberFormat="1" applyFill="1" applyBorder="1"/>
    <xf numFmtId="164" fontId="0" fillId="0" borderId="8" xfId="0" applyNumberFormat="1" applyFill="1" applyBorder="1"/>
    <xf numFmtId="164" fontId="0" fillId="0" borderId="11" xfId="0" applyNumberFormat="1" applyFill="1" applyBorder="1"/>
    <xf numFmtId="164" fontId="0" fillId="0" borderId="0" xfId="0" applyNumberFormat="1" applyFill="1" applyBorder="1"/>
    <xf numFmtId="0" fontId="2" fillId="0" borderId="0" xfId="0" applyFont="1"/>
    <xf numFmtId="0" fontId="0" fillId="0" borderId="0" xfId="0" applyBorder="1" applyAlignment="1"/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8" fillId="0" borderId="0" xfId="0" applyFont="1"/>
    <xf numFmtId="165" fontId="0" fillId="0" borderId="11" xfId="0" applyNumberFormat="1" applyBorder="1"/>
    <xf numFmtId="165" fontId="0" fillId="0" borderId="3" xfId="0" applyNumberFormat="1" applyBorder="1"/>
    <xf numFmtId="0" fontId="0" fillId="0" borderId="4" xfId="0" applyBorder="1"/>
    <xf numFmtId="0" fontId="0" fillId="0" borderId="5" xfId="0" applyBorder="1"/>
    <xf numFmtId="165" fontId="0" fillId="0" borderId="6" xfId="0" applyNumberFormat="1" applyBorder="1"/>
    <xf numFmtId="0" fontId="0" fillId="0" borderId="3" xfId="0" applyBorder="1"/>
    <xf numFmtId="0" fontId="0" fillId="0" borderId="7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64" fontId="0" fillId="0" borderId="8" xfId="0" applyNumberFormat="1" applyFill="1" applyBorder="1" applyAlignment="1">
      <alignment vertical="center" wrapText="1"/>
    </xf>
    <xf numFmtId="0" fontId="0" fillId="0" borderId="7" xfId="0" applyBorder="1"/>
    <xf numFmtId="0" fontId="9" fillId="0" borderId="1" xfId="0" applyFont="1" applyBorder="1"/>
    <xf numFmtId="165" fontId="10" fillId="0" borderId="3" xfId="0" applyNumberFormat="1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5" fontId="0" fillId="0" borderId="8" xfId="0" applyNumberFormat="1" applyBorder="1"/>
    <xf numFmtId="0" fontId="9" fillId="0" borderId="2" xfId="0" applyFont="1" applyBorder="1"/>
    <xf numFmtId="0" fontId="9" fillId="0" borderId="3" xfId="0" applyFont="1" applyBorder="1"/>
    <xf numFmtId="165" fontId="9" fillId="0" borderId="3" xfId="0" applyNumberFormat="1" applyFont="1" applyBorder="1"/>
    <xf numFmtId="0" fontId="9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165" fontId="9" fillId="4" borderId="3" xfId="0" applyNumberFormat="1" applyFont="1" applyFill="1" applyBorder="1"/>
    <xf numFmtId="0" fontId="9" fillId="4" borderId="1" xfId="0" applyFont="1" applyFill="1" applyBorder="1" applyAlignment="1">
      <alignment vertical="center" wrapText="1"/>
    </xf>
    <xf numFmtId="165" fontId="10" fillId="4" borderId="3" xfId="0" applyNumberFormat="1" applyFont="1" applyFill="1" applyBorder="1"/>
    <xf numFmtId="0" fontId="11" fillId="4" borderId="1" xfId="0" applyFont="1" applyFill="1" applyBorder="1" applyAlignment="1">
      <alignment wrapText="1"/>
    </xf>
    <xf numFmtId="0" fontId="9" fillId="4" borderId="4" xfId="0" applyFont="1" applyFill="1" applyBorder="1" applyAlignment="1">
      <alignment horizontal="left" vertical="center"/>
    </xf>
    <xf numFmtId="0" fontId="12" fillId="0" borderId="0" xfId="0" applyFont="1"/>
    <xf numFmtId="0" fontId="9" fillId="5" borderId="1" xfId="0" applyFont="1" applyFill="1" applyBorder="1" applyAlignment="1">
      <alignment vertical="center" wrapText="1"/>
    </xf>
    <xf numFmtId="165" fontId="10" fillId="5" borderId="3" xfId="0" applyNumberFormat="1" applyFont="1" applyFill="1" applyBorder="1"/>
    <xf numFmtId="165" fontId="11" fillId="4" borderId="15" xfId="0" applyNumberFormat="1" applyFont="1" applyFill="1" applyBorder="1"/>
    <xf numFmtId="0" fontId="0" fillId="6" borderId="0" xfId="0" applyFill="1" applyBorder="1"/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0" fontId="9" fillId="4" borderId="2" xfId="0" applyFont="1" applyFill="1" applyBorder="1" applyProtection="1"/>
    <xf numFmtId="0" fontId="9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0" fontId="1" fillId="4" borderId="9" xfId="0" applyFont="1" applyFill="1" applyBorder="1" applyAlignment="1" applyProtection="1">
      <alignment horizontal="left" vertical="center"/>
    </xf>
    <xf numFmtId="0" fontId="1" fillId="4" borderId="10" xfId="0" applyFont="1" applyFill="1" applyBorder="1" applyAlignment="1" applyProtection="1">
      <alignment horizontal="left" vertical="center"/>
    </xf>
    <xf numFmtId="0" fontId="1" fillId="4" borderId="11" xfId="0" applyFont="1" applyFill="1" applyBorder="1" applyAlignment="1" applyProtection="1">
      <alignment horizontal="left" vertical="center"/>
    </xf>
    <xf numFmtId="0" fontId="0" fillId="0" borderId="1" xfId="0" applyBorder="1" applyProtection="1">
      <protection locked="0"/>
    </xf>
    <xf numFmtId="0" fontId="1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6"/>
  <sheetViews>
    <sheetView tabSelected="1" topLeftCell="E24" zoomScale="75" zoomScaleNormal="75" workbookViewId="0">
      <selection activeCell="I41" sqref="I41"/>
    </sheetView>
  </sheetViews>
  <sheetFormatPr baseColWidth="10" defaultRowHeight="15"/>
  <cols>
    <col min="1" max="1" width="2.28515625" customWidth="1"/>
    <col min="2" max="2" width="11.42578125" hidden="1" customWidth="1"/>
    <col min="3" max="3" width="3" hidden="1" customWidth="1"/>
    <col min="4" max="4" width="11.42578125" hidden="1" customWidth="1"/>
    <col min="5" max="5" width="4.7109375" customWidth="1"/>
    <col min="6" max="6" width="75.7109375" customWidth="1"/>
    <col min="7" max="7" width="18" customWidth="1"/>
    <col min="8" max="8" width="22.7109375" customWidth="1"/>
    <col min="9" max="9" width="19.140625" customWidth="1"/>
    <col min="10" max="10" width="23.7109375" customWidth="1"/>
    <col min="12" max="14" width="11.42578125" customWidth="1"/>
  </cols>
  <sheetData>
    <row r="1" spans="2:10" ht="12" customHeight="1"/>
    <row r="2" spans="2:10" ht="18.75">
      <c r="F2" s="69" t="s">
        <v>9</v>
      </c>
    </row>
    <row r="3" spans="2:10" ht="8.25" customHeight="1">
      <c r="F3" s="24"/>
    </row>
    <row r="4" spans="2:10" ht="15.75">
      <c r="F4" s="20"/>
    </row>
    <row r="5" spans="2:10" ht="15.75" thickBot="1"/>
    <row r="6" spans="2:10" ht="18.75">
      <c r="B6" s="50"/>
      <c r="C6" s="51"/>
      <c r="D6" s="51"/>
      <c r="E6" s="51"/>
      <c r="F6" s="78" t="s">
        <v>4</v>
      </c>
      <c r="G6" s="79"/>
      <c r="H6" s="80"/>
    </row>
    <row r="7" spans="2:10" ht="15.75" thickBot="1">
      <c r="B7" s="51"/>
      <c r="C7" s="51"/>
      <c r="D7" s="51"/>
      <c r="E7" s="51"/>
      <c r="F7" s="81"/>
      <c r="G7" s="82"/>
      <c r="H7" s="83"/>
    </row>
    <row r="8" spans="2:10" ht="15.75" customHeight="1">
      <c r="B8" s="1"/>
    </row>
    <row r="9" spans="2:10" ht="15.75" customHeight="1" thickBot="1">
      <c r="B9" s="1"/>
    </row>
    <row r="10" spans="2:10" s="2" customFormat="1" ht="51.75" customHeight="1" thickBot="1">
      <c r="B10" s="3" t="s">
        <v>0</v>
      </c>
      <c r="C10" s="4"/>
      <c r="D10" s="5" t="s">
        <v>1</v>
      </c>
      <c r="F10" s="91" t="s">
        <v>29</v>
      </c>
      <c r="G10" s="92"/>
      <c r="H10" s="92"/>
      <c r="I10" s="92"/>
      <c r="J10" s="93"/>
    </row>
    <row r="11" spans="2:10" ht="15.75" thickBot="1">
      <c r="B11" s="12">
        <v>1</v>
      </c>
      <c r="C11" s="13">
        <v>89</v>
      </c>
      <c r="D11" s="16">
        <f>B11*C11</f>
        <v>89</v>
      </c>
      <c r="F11" s="22"/>
      <c r="G11" s="23"/>
      <c r="H11" s="23"/>
      <c r="I11" s="10"/>
      <c r="J11" s="11"/>
    </row>
    <row r="12" spans="2:10" s="2" customFormat="1" ht="81" customHeight="1" thickBot="1">
      <c r="B12" s="31">
        <v>2</v>
      </c>
      <c r="C12" s="32">
        <v>89</v>
      </c>
      <c r="D12" s="33">
        <f>B12*C12</f>
        <v>178</v>
      </c>
      <c r="F12" s="37" t="s">
        <v>5</v>
      </c>
      <c r="G12" s="41" t="s">
        <v>19</v>
      </c>
      <c r="H12" s="38" t="s">
        <v>14</v>
      </c>
      <c r="I12" s="37" t="s">
        <v>11</v>
      </c>
      <c r="J12" s="38" t="s">
        <v>15</v>
      </c>
    </row>
    <row r="13" spans="2:10" ht="15.75" thickBot="1">
      <c r="B13" s="7">
        <v>3</v>
      </c>
      <c r="C13" s="8">
        <v>89</v>
      </c>
      <c r="D13" s="17">
        <f t="shared" ref="D13:D31" si="0">B13*C13</f>
        <v>267</v>
      </c>
      <c r="F13" s="90" t="s">
        <v>16</v>
      </c>
      <c r="G13" s="74">
        <v>0</v>
      </c>
      <c r="H13" s="26" t="str">
        <f>IF(G13=0,"",VLOOKUP(G13,$B$11:$D$41,3,FALSE))</f>
        <v/>
      </c>
      <c r="I13" s="75"/>
      <c r="J13" s="26" t="str">
        <f t="shared" ref="J13:J22" si="1">IF(I13="","",IF(I13=B$115,D$115,IF(I13=B$116,D$116,IF(I13=B$117,D$117,"Origen no válido"))))</f>
        <v/>
      </c>
    </row>
    <row r="14" spans="2:10" ht="15.75" thickBot="1">
      <c r="B14" s="7">
        <v>4</v>
      </c>
      <c r="C14" s="8">
        <v>89</v>
      </c>
      <c r="D14" s="17">
        <f t="shared" si="0"/>
        <v>356</v>
      </c>
      <c r="F14" s="90" t="s">
        <v>27</v>
      </c>
      <c r="G14" s="74">
        <v>0</v>
      </c>
      <c r="H14" s="25" t="str">
        <f t="shared" ref="H14:H22" si="2">IF(G14=0,"",VLOOKUP(G14,$B$11:$D$41,3,FALSE))</f>
        <v/>
      </c>
      <c r="I14" s="75"/>
      <c r="J14" s="26" t="str">
        <f t="shared" si="1"/>
        <v/>
      </c>
    </row>
    <row r="15" spans="2:10" ht="15.75" thickBot="1">
      <c r="B15" s="7">
        <v>5</v>
      </c>
      <c r="C15" s="8">
        <v>89</v>
      </c>
      <c r="D15" s="17">
        <f t="shared" si="0"/>
        <v>445</v>
      </c>
      <c r="F15" s="90" t="s">
        <v>27</v>
      </c>
      <c r="G15" s="74">
        <v>0</v>
      </c>
      <c r="H15" s="25" t="str">
        <f t="shared" si="2"/>
        <v/>
      </c>
      <c r="I15" s="75"/>
      <c r="J15" s="26" t="str">
        <f t="shared" si="1"/>
        <v/>
      </c>
    </row>
    <row r="16" spans="2:10" ht="15.75" thickBot="1">
      <c r="B16" s="7">
        <v>6</v>
      </c>
      <c r="C16" s="8">
        <v>89</v>
      </c>
      <c r="D16" s="17">
        <f t="shared" si="0"/>
        <v>534</v>
      </c>
      <c r="F16" s="90" t="s">
        <v>27</v>
      </c>
      <c r="G16" s="74">
        <v>0</v>
      </c>
      <c r="H16" s="25" t="str">
        <f t="shared" si="2"/>
        <v/>
      </c>
      <c r="I16" s="75"/>
      <c r="J16" s="26" t="str">
        <f>IF(I16="","",IF(I16=B$115,D$115,IF(I16=B$116,D$116,IF(I16=B$117,D$117,"Origen no válido"))))</f>
        <v/>
      </c>
    </row>
    <row r="17" spans="2:10" ht="15.75" thickBot="1">
      <c r="B17" s="7">
        <v>7</v>
      </c>
      <c r="C17" s="8">
        <v>89</v>
      </c>
      <c r="D17" s="17">
        <f t="shared" si="0"/>
        <v>623</v>
      </c>
      <c r="F17" s="90" t="s">
        <v>27</v>
      </c>
      <c r="G17" s="74">
        <v>0</v>
      </c>
      <c r="H17" s="25" t="str">
        <f t="shared" si="2"/>
        <v/>
      </c>
      <c r="I17" s="75"/>
      <c r="J17" s="26" t="str">
        <f>IF(I17="","",IF(I17=B$115,D$115,IF(I17=B$116,D$116,IF(I17=B$117,D$117,"Origen no válido"))))</f>
        <v/>
      </c>
    </row>
    <row r="18" spans="2:10" ht="15.75" thickBot="1">
      <c r="B18" s="7">
        <v>8</v>
      </c>
      <c r="C18" s="8">
        <v>89</v>
      </c>
      <c r="D18" s="17">
        <f t="shared" si="0"/>
        <v>712</v>
      </c>
      <c r="F18" s="90" t="s">
        <v>27</v>
      </c>
      <c r="G18" s="74">
        <v>0</v>
      </c>
      <c r="H18" s="25" t="str">
        <f t="shared" si="2"/>
        <v/>
      </c>
      <c r="I18" s="75"/>
      <c r="J18" s="26" t="str">
        <f>IF(I18="","",IF(I18=B$115,D$115,IF(I18=B$116,D$116,IF(I18=B$117,D$117,"Origen no válido"))))</f>
        <v/>
      </c>
    </row>
    <row r="19" spans="2:10" ht="15.75" thickBot="1">
      <c r="B19" s="7">
        <v>9</v>
      </c>
      <c r="C19" s="8">
        <v>89</v>
      </c>
      <c r="D19" s="17">
        <f t="shared" si="0"/>
        <v>801</v>
      </c>
      <c r="F19" s="90" t="s">
        <v>27</v>
      </c>
      <c r="G19" s="74">
        <v>0</v>
      </c>
      <c r="H19" s="25" t="str">
        <f t="shared" si="2"/>
        <v/>
      </c>
      <c r="I19" s="75"/>
      <c r="J19" s="26" t="str">
        <f>IF(I19="","",IF(I19=B$115,D$115,IF(I19=B$116,D$116,IF(I19=B$117,D$117,"Origen no válido"))))</f>
        <v/>
      </c>
    </row>
    <row r="20" spans="2:10" ht="15.75" thickBot="1">
      <c r="B20" s="7">
        <v>10</v>
      </c>
      <c r="C20" s="8">
        <v>89</v>
      </c>
      <c r="D20" s="17">
        <f t="shared" si="0"/>
        <v>890</v>
      </c>
      <c r="F20" s="90" t="s">
        <v>27</v>
      </c>
      <c r="G20" s="74">
        <v>0</v>
      </c>
      <c r="H20" s="25" t="str">
        <f t="shared" si="2"/>
        <v/>
      </c>
      <c r="I20" s="75"/>
      <c r="J20" s="26" t="str">
        <f t="shared" si="1"/>
        <v/>
      </c>
    </row>
    <row r="21" spans="2:10" ht="15.75" thickBot="1">
      <c r="B21" s="7">
        <v>11</v>
      </c>
      <c r="C21" s="8">
        <v>89</v>
      </c>
      <c r="D21" s="17">
        <f t="shared" si="0"/>
        <v>979</v>
      </c>
      <c r="F21" s="90" t="s">
        <v>27</v>
      </c>
      <c r="G21" s="74">
        <v>0</v>
      </c>
      <c r="H21" s="25" t="str">
        <f t="shared" si="2"/>
        <v/>
      </c>
      <c r="I21" s="75"/>
      <c r="J21" s="26" t="str">
        <f t="shared" si="1"/>
        <v/>
      </c>
    </row>
    <row r="22" spans="2:10" ht="15.75" thickBot="1">
      <c r="B22" s="7">
        <v>12</v>
      </c>
      <c r="C22" s="8">
        <v>89</v>
      </c>
      <c r="D22" s="17">
        <f t="shared" si="0"/>
        <v>1068</v>
      </c>
      <c r="F22" s="90" t="s">
        <v>27</v>
      </c>
      <c r="G22" s="74">
        <v>0</v>
      </c>
      <c r="H22" s="25" t="str">
        <f t="shared" si="2"/>
        <v/>
      </c>
      <c r="I22" s="75"/>
      <c r="J22" s="26" t="str">
        <f t="shared" si="1"/>
        <v/>
      </c>
    </row>
    <row r="23" spans="2:10" ht="19.5" thickBot="1">
      <c r="B23" s="7">
        <v>13</v>
      </c>
      <c r="C23" s="8">
        <v>89</v>
      </c>
      <c r="D23" s="17">
        <f t="shared" si="0"/>
        <v>1157</v>
      </c>
      <c r="F23" s="61" t="s">
        <v>17</v>
      </c>
      <c r="G23" s="77">
        <f>SUM(G13:G22)</f>
        <v>0</v>
      </c>
      <c r="H23" s="63">
        <f>SUM(H13:H22)</f>
        <v>0</v>
      </c>
      <c r="I23" s="76"/>
      <c r="J23" s="64">
        <f>SUM(J13:J22)</f>
        <v>0</v>
      </c>
    </row>
    <row r="24" spans="2:10">
      <c r="B24" s="7">
        <v>14</v>
      </c>
      <c r="C24" s="8">
        <v>89</v>
      </c>
      <c r="D24" s="17">
        <f t="shared" si="0"/>
        <v>1246</v>
      </c>
    </row>
    <row r="25" spans="2:10" ht="15.75" thickBot="1">
      <c r="B25" s="7">
        <v>15</v>
      </c>
      <c r="C25" s="8">
        <v>89</v>
      </c>
      <c r="D25" s="17">
        <f t="shared" si="0"/>
        <v>1335</v>
      </c>
    </row>
    <row r="26" spans="2:10" ht="39" customHeight="1" thickBot="1">
      <c r="B26" s="7">
        <v>16</v>
      </c>
      <c r="C26" s="8">
        <v>89</v>
      </c>
      <c r="D26" s="17">
        <f t="shared" si="0"/>
        <v>1424</v>
      </c>
      <c r="F26" s="46" t="s">
        <v>18</v>
      </c>
      <c r="G26" s="36">
        <f>H23+J23</f>
        <v>0</v>
      </c>
    </row>
    <row r="27" spans="2:10">
      <c r="B27" s="7">
        <v>17</v>
      </c>
      <c r="C27" s="8">
        <v>89</v>
      </c>
      <c r="D27" s="17">
        <f t="shared" si="0"/>
        <v>1513</v>
      </c>
    </row>
    <row r="28" spans="2:10">
      <c r="B28" s="7">
        <v>18</v>
      </c>
      <c r="C28" s="8">
        <v>89</v>
      </c>
      <c r="D28" s="17">
        <f t="shared" si="0"/>
        <v>1602</v>
      </c>
    </row>
    <row r="29" spans="2:10" ht="15.75" thickBot="1">
      <c r="B29" s="7">
        <v>19</v>
      </c>
      <c r="C29" s="8">
        <v>89</v>
      </c>
      <c r="D29" s="17">
        <f t="shared" si="0"/>
        <v>1691</v>
      </c>
    </row>
    <row r="30" spans="2:10" ht="18.75">
      <c r="B30" s="7">
        <v>20</v>
      </c>
      <c r="C30" s="8">
        <v>89</v>
      </c>
      <c r="D30" s="17">
        <f t="shared" si="0"/>
        <v>1780</v>
      </c>
      <c r="F30" s="84" t="s">
        <v>25</v>
      </c>
      <c r="G30" s="85"/>
      <c r="H30" s="86"/>
    </row>
    <row r="31" spans="2:10" ht="15.75" thickBot="1">
      <c r="B31" s="7">
        <v>21</v>
      </c>
      <c r="C31" s="8">
        <v>89</v>
      </c>
      <c r="D31" s="17">
        <f t="shared" si="0"/>
        <v>1869</v>
      </c>
      <c r="F31" s="87"/>
      <c r="G31" s="88"/>
      <c r="H31" s="89"/>
    </row>
    <row r="32" spans="2:10">
      <c r="B32" s="7">
        <v>22</v>
      </c>
      <c r="C32" s="8">
        <v>89</v>
      </c>
      <c r="D32" s="17">
        <f>B32*C32</f>
        <v>1958</v>
      </c>
      <c r="F32" s="21"/>
      <c r="G32" s="21"/>
      <c r="H32" s="21"/>
    </row>
    <row r="33" spans="1:10" ht="15.75" thickBot="1">
      <c r="B33" s="7">
        <v>23</v>
      </c>
      <c r="C33" s="8"/>
      <c r="D33" s="17">
        <v>2000</v>
      </c>
    </row>
    <row r="34" spans="1:10" ht="78" customHeight="1" thickBot="1">
      <c r="B34" s="7">
        <v>24</v>
      </c>
      <c r="C34" s="8"/>
      <c r="D34" s="17">
        <v>2000</v>
      </c>
      <c r="F34" s="94" t="s">
        <v>29</v>
      </c>
      <c r="G34" s="95"/>
      <c r="H34" s="95"/>
      <c r="I34" s="95"/>
      <c r="J34" s="96"/>
    </row>
    <row r="35" spans="1:10" ht="60.75" thickBot="1">
      <c r="B35" s="7">
        <v>25</v>
      </c>
      <c r="C35" s="8"/>
      <c r="D35" s="17">
        <v>2000</v>
      </c>
      <c r="F35" s="58" t="s">
        <v>6</v>
      </c>
      <c r="G35" s="59" t="s">
        <v>20</v>
      </c>
      <c r="H35" s="60" t="s">
        <v>3</v>
      </c>
      <c r="I35" s="47" t="s">
        <v>11</v>
      </c>
      <c r="J35" s="48" t="s">
        <v>15</v>
      </c>
    </row>
    <row r="36" spans="1:10" ht="15.75" thickBot="1">
      <c r="B36" s="7">
        <v>26</v>
      </c>
      <c r="C36" s="8"/>
      <c r="D36" s="17">
        <v>2000</v>
      </c>
      <c r="F36" s="90" t="s">
        <v>16</v>
      </c>
      <c r="G36" s="74">
        <v>0</v>
      </c>
      <c r="H36" s="26" t="str">
        <f t="shared" ref="H36:H45" si="3">IF(G36=0,"",VLOOKUP(G36,$B$48:$D$108,3,FALSE))</f>
        <v/>
      </c>
      <c r="I36" s="75"/>
      <c r="J36" s="30" t="str">
        <f>IF(I36="","",IF(I36=$B$134,D134,IF(I36=$B$135,$D$135,IF(I36=$B$136,$D$136,"Origen no válido"))))</f>
        <v/>
      </c>
    </row>
    <row r="37" spans="1:10" ht="15.75" thickBot="1">
      <c r="B37" s="7">
        <v>27</v>
      </c>
      <c r="C37" s="8"/>
      <c r="D37" s="17">
        <v>2000</v>
      </c>
      <c r="F37" s="90" t="s">
        <v>27</v>
      </c>
      <c r="G37" s="74">
        <v>0</v>
      </c>
      <c r="H37" s="26" t="str">
        <f t="shared" si="3"/>
        <v/>
      </c>
      <c r="I37" s="75"/>
      <c r="J37" s="30" t="str">
        <f>IF(I37="","",IF(I37=$B$134,D135,IF(I37=$B$135,$D$135,IF(I37=$B$136,$D$136,"Origen no válido"))))</f>
        <v/>
      </c>
    </row>
    <row r="38" spans="1:10" ht="15.75" thickBot="1">
      <c r="B38" s="7">
        <v>28</v>
      </c>
      <c r="C38" s="8"/>
      <c r="D38" s="17">
        <v>2000</v>
      </c>
      <c r="F38" s="90" t="s">
        <v>28</v>
      </c>
      <c r="G38" s="74">
        <v>0</v>
      </c>
      <c r="H38" s="26" t="str">
        <f t="shared" si="3"/>
        <v/>
      </c>
      <c r="I38" s="75"/>
      <c r="J38" s="30" t="str">
        <f>IF(I38="","",IF(I38=$B$134,D136,IF(I38=$B$135,$D$135,IF(I38=$B$136,$D$136,"Origen no válido"))))</f>
        <v/>
      </c>
    </row>
    <row r="39" spans="1:10" ht="15.75" thickBot="1">
      <c r="B39" s="7">
        <v>29</v>
      </c>
      <c r="C39" s="8"/>
      <c r="D39" s="17">
        <v>2000</v>
      </c>
      <c r="F39" s="90" t="s">
        <v>28</v>
      </c>
      <c r="G39" s="74">
        <v>0</v>
      </c>
      <c r="H39" s="26" t="str">
        <f t="shared" si="3"/>
        <v/>
      </c>
      <c r="I39" s="75"/>
      <c r="J39" s="30" t="str">
        <f t="shared" ref="J39:J45" si="4">IF(I39="","",IF(I39=$B$134,N39,IF(I39=$B$135,$D$135,IF(I39=$B$136,$D$136,"Origen no válido"))))</f>
        <v/>
      </c>
    </row>
    <row r="40" spans="1:10" ht="15.75" thickBot="1">
      <c r="B40" s="7">
        <v>30</v>
      </c>
      <c r="C40" s="8"/>
      <c r="D40" s="17">
        <v>2000</v>
      </c>
      <c r="F40" s="90" t="s">
        <v>27</v>
      </c>
      <c r="G40" s="74">
        <v>0</v>
      </c>
      <c r="H40" s="26" t="str">
        <f t="shared" si="3"/>
        <v/>
      </c>
      <c r="I40" s="75"/>
      <c r="J40" s="30" t="str">
        <f t="shared" si="4"/>
        <v/>
      </c>
    </row>
    <row r="41" spans="1:10" ht="15.75" thickBot="1">
      <c r="B41" s="14">
        <v>31</v>
      </c>
      <c r="C41" s="15"/>
      <c r="D41" s="18">
        <v>2000</v>
      </c>
      <c r="F41" s="90" t="s">
        <v>27</v>
      </c>
      <c r="G41" s="74">
        <v>0</v>
      </c>
      <c r="H41" s="26" t="str">
        <f t="shared" si="3"/>
        <v/>
      </c>
      <c r="I41" s="75"/>
      <c r="J41" s="30" t="str">
        <f t="shared" si="4"/>
        <v/>
      </c>
    </row>
    <row r="42" spans="1:10" ht="15.75" thickBot="1">
      <c r="B42" s="8"/>
      <c r="C42" s="8"/>
      <c r="D42" s="19"/>
      <c r="F42" s="90" t="s">
        <v>27</v>
      </c>
      <c r="G42" s="74">
        <v>0</v>
      </c>
      <c r="H42" s="26" t="str">
        <f t="shared" si="3"/>
        <v/>
      </c>
      <c r="I42" s="75"/>
      <c r="J42" s="30" t="str">
        <f t="shared" si="4"/>
        <v/>
      </c>
    </row>
    <row r="43" spans="1:10" ht="15.75" thickBot="1">
      <c r="B43" s="49"/>
      <c r="C43" s="49"/>
      <c r="D43" s="49"/>
      <c r="E43" s="49"/>
      <c r="F43" s="90" t="s">
        <v>27</v>
      </c>
      <c r="G43" s="74">
        <v>0</v>
      </c>
      <c r="H43" s="26" t="str">
        <f t="shared" si="3"/>
        <v/>
      </c>
      <c r="I43" s="75"/>
      <c r="J43" s="30" t="str">
        <f t="shared" si="4"/>
        <v/>
      </c>
    </row>
    <row r="44" spans="1:10" ht="15.75" thickBot="1">
      <c r="A44" s="6"/>
      <c r="B44" s="49"/>
      <c r="C44" s="49"/>
      <c r="D44" s="49"/>
      <c r="E44" s="49"/>
      <c r="F44" s="90" t="s">
        <v>27</v>
      </c>
      <c r="G44" s="74">
        <v>0</v>
      </c>
      <c r="H44" s="26" t="str">
        <f t="shared" si="3"/>
        <v/>
      </c>
      <c r="I44" s="75"/>
      <c r="J44" s="30" t="str">
        <f t="shared" si="4"/>
        <v/>
      </c>
    </row>
    <row r="45" spans="1:10" ht="15.75" thickBot="1">
      <c r="A45" s="6"/>
      <c r="B45" s="21"/>
      <c r="C45" s="21"/>
      <c r="D45" s="21"/>
      <c r="E45" s="21"/>
      <c r="F45" s="90" t="s">
        <v>27</v>
      </c>
      <c r="G45" s="74">
        <v>0</v>
      </c>
      <c r="H45" s="26" t="str">
        <f t="shared" si="3"/>
        <v/>
      </c>
      <c r="I45" s="75"/>
      <c r="J45" s="30" t="str">
        <f t="shared" si="4"/>
        <v/>
      </c>
    </row>
    <row r="46" spans="1:10" ht="19.5" thickBot="1">
      <c r="B46" s="1" t="s">
        <v>2</v>
      </c>
      <c r="F46" s="35" t="s">
        <v>17</v>
      </c>
      <c r="G46" s="43">
        <f>SUM(G36:G45)</f>
        <v>0</v>
      </c>
      <c r="H46" s="44">
        <f>SUM(H36:H45)</f>
        <v>0</v>
      </c>
      <c r="I46" s="35"/>
      <c r="J46" s="45">
        <f>SUM(J36:J45)</f>
        <v>0</v>
      </c>
    </row>
    <row r="47" spans="1:10" ht="50.25" customHeight="1" thickBot="1">
      <c r="A47" s="2"/>
      <c r="B47" s="3" t="s">
        <v>0</v>
      </c>
      <c r="C47" s="4"/>
      <c r="D47" s="5" t="s">
        <v>1</v>
      </c>
      <c r="E47" s="2"/>
    </row>
    <row r="48" spans="1:10" ht="15.75" thickBot="1">
      <c r="B48" s="12">
        <v>1</v>
      </c>
      <c r="C48" s="13">
        <v>45</v>
      </c>
      <c r="D48" s="16">
        <f t="shared" ref="D48:D62" si="5">B48*C48</f>
        <v>45</v>
      </c>
    </row>
    <row r="49" spans="2:11" ht="38.25" thickBot="1">
      <c r="B49" s="7">
        <v>2</v>
      </c>
      <c r="C49" s="8">
        <v>45</v>
      </c>
      <c r="D49" s="17">
        <f t="shared" si="5"/>
        <v>90</v>
      </c>
      <c r="F49" s="65" t="s">
        <v>26</v>
      </c>
      <c r="G49" s="66">
        <f>H46+J46</f>
        <v>0</v>
      </c>
    </row>
    <row r="50" spans="2:11">
      <c r="B50" s="7">
        <v>3</v>
      </c>
      <c r="C50" s="8">
        <v>45</v>
      </c>
      <c r="D50" s="17">
        <f t="shared" si="5"/>
        <v>135</v>
      </c>
    </row>
    <row r="51" spans="2:11">
      <c r="B51" s="7">
        <v>4</v>
      </c>
      <c r="C51" s="8">
        <v>45</v>
      </c>
      <c r="D51" s="17">
        <f t="shared" si="5"/>
        <v>180</v>
      </c>
    </row>
    <row r="52" spans="2:11" ht="15.75" thickBot="1">
      <c r="B52" s="7">
        <v>5</v>
      </c>
      <c r="C52" s="8">
        <v>45</v>
      </c>
      <c r="D52" s="17">
        <f t="shared" si="5"/>
        <v>225</v>
      </c>
    </row>
    <row r="53" spans="2:11" ht="39.75" customHeight="1" thickBot="1">
      <c r="B53" s="7">
        <v>6</v>
      </c>
      <c r="C53" s="8">
        <v>45</v>
      </c>
      <c r="D53" s="17">
        <f t="shared" si="5"/>
        <v>270</v>
      </c>
      <c r="F53" s="67" t="s">
        <v>7</v>
      </c>
      <c r="G53" s="72">
        <f>IF(G49+G26&lt;=3000,G49+G26,"ERROR: EL IMPORTE SOLICITADO SOBREPASA LA CANTIDAD MÁXIMA")</f>
        <v>0</v>
      </c>
      <c r="H53" s="73"/>
      <c r="I53" s="73"/>
      <c r="J53" s="73"/>
      <c r="K53" s="73"/>
    </row>
    <row r="54" spans="2:11">
      <c r="B54" s="7">
        <v>7</v>
      </c>
      <c r="C54" s="8">
        <v>45</v>
      </c>
      <c r="D54" s="17">
        <f t="shared" si="5"/>
        <v>315</v>
      </c>
    </row>
    <row r="55" spans="2:11" ht="27">
      <c r="B55" s="7">
        <v>8</v>
      </c>
      <c r="C55" s="8">
        <v>45</v>
      </c>
      <c r="D55" s="17">
        <f t="shared" si="5"/>
        <v>360</v>
      </c>
      <c r="F55" s="57" t="s">
        <v>8</v>
      </c>
      <c r="G55" s="39"/>
      <c r="H55" s="39"/>
      <c r="I55" s="39"/>
      <c r="J55" s="6"/>
      <c r="K55" s="6"/>
    </row>
    <row r="56" spans="2:11">
      <c r="B56" s="7">
        <v>9</v>
      </c>
      <c r="C56" s="8">
        <v>45</v>
      </c>
      <c r="D56" s="17">
        <f t="shared" si="5"/>
        <v>405</v>
      </c>
    </row>
    <row r="57" spans="2:11">
      <c r="B57" s="7">
        <v>10</v>
      </c>
      <c r="C57" s="8">
        <v>45</v>
      </c>
      <c r="D57" s="17">
        <f t="shared" si="5"/>
        <v>450</v>
      </c>
    </row>
    <row r="58" spans="2:11">
      <c r="B58" s="7">
        <v>11</v>
      </c>
      <c r="C58" s="8">
        <v>45</v>
      </c>
      <c r="D58" s="17">
        <f t="shared" si="5"/>
        <v>495</v>
      </c>
    </row>
    <row r="59" spans="2:11">
      <c r="B59" s="7">
        <v>12</v>
      </c>
      <c r="C59" s="8">
        <v>45</v>
      </c>
      <c r="D59" s="17">
        <f t="shared" si="5"/>
        <v>540</v>
      </c>
    </row>
    <row r="60" spans="2:11">
      <c r="B60" s="7">
        <v>13</v>
      </c>
      <c r="C60" s="8">
        <v>45</v>
      </c>
      <c r="D60" s="17">
        <f t="shared" si="5"/>
        <v>585</v>
      </c>
    </row>
    <row r="61" spans="2:11">
      <c r="B61" s="7">
        <v>14</v>
      </c>
      <c r="C61" s="8">
        <v>45</v>
      </c>
      <c r="D61" s="17">
        <f t="shared" si="5"/>
        <v>630</v>
      </c>
    </row>
    <row r="62" spans="2:11">
      <c r="B62" s="7">
        <v>15</v>
      </c>
      <c r="C62" s="8">
        <v>45</v>
      </c>
      <c r="D62" s="17">
        <f t="shared" si="5"/>
        <v>675</v>
      </c>
    </row>
    <row r="63" spans="2:11">
      <c r="B63" s="7">
        <v>16</v>
      </c>
      <c r="C63" s="8">
        <v>45</v>
      </c>
      <c r="D63" s="17">
        <f t="shared" ref="D63:D68" si="6">B63*C63</f>
        <v>720</v>
      </c>
    </row>
    <row r="64" spans="2:11">
      <c r="B64" s="7">
        <v>17</v>
      </c>
      <c r="C64" s="8">
        <v>45</v>
      </c>
      <c r="D64" s="17">
        <f t="shared" si="6"/>
        <v>765</v>
      </c>
    </row>
    <row r="65" spans="2:4">
      <c r="B65" s="7">
        <v>18</v>
      </c>
      <c r="C65" s="8">
        <v>45</v>
      </c>
      <c r="D65" s="17">
        <f t="shared" si="6"/>
        <v>810</v>
      </c>
    </row>
    <row r="66" spans="2:4">
      <c r="B66" s="7">
        <v>19</v>
      </c>
      <c r="C66" s="8">
        <v>45</v>
      </c>
      <c r="D66" s="17">
        <f t="shared" si="6"/>
        <v>855</v>
      </c>
    </row>
    <row r="67" spans="2:4">
      <c r="B67" s="7">
        <v>20</v>
      </c>
      <c r="C67" s="8">
        <v>45</v>
      </c>
      <c r="D67" s="17">
        <f t="shared" si="6"/>
        <v>900</v>
      </c>
    </row>
    <row r="68" spans="2:4">
      <c r="B68" s="7">
        <v>21</v>
      </c>
      <c r="C68" s="8">
        <v>45</v>
      </c>
      <c r="D68" s="17">
        <f t="shared" si="6"/>
        <v>945</v>
      </c>
    </row>
    <row r="69" spans="2:4">
      <c r="B69" s="7">
        <v>22</v>
      </c>
      <c r="C69" s="8">
        <v>45</v>
      </c>
      <c r="D69" s="17">
        <f>B69*C69</f>
        <v>990</v>
      </c>
    </row>
    <row r="70" spans="2:4">
      <c r="B70" s="7">
        <v>23</v>
      </c>
      <c r="C70" s="8"/>
      <c r="D70" s="17">
        <v>1000</v>
      </c>
    </row>
    <row r="71" spans="2:4">
      <c r="B71" s="7">
        <v>24</v>
      </c>
      <c r="C71" s="8"/>
      <c r="D71" s="17">
        <v>1000</v>
      </c>
    </row>
    <row r="72" spans="2:4">
      <c r="B72" s="7">
        <v>25</v>
      </c>
      <c r="C72" s="8"/>
      <c r="D72" s="17">
        <v>1000</v>
      </c>
    </row>
    <row r="73" spans="2:4">
      <c r="B73" s="7">
        <v>26</v>
      </c>
      <c r="C73" s="8"/>
      <c r="D73" s="17">
        <v>1000</v>
      </c>
    </row>
    <row r="74" spans="2:4">
      <c r="B74" s="7">
        <v>27</v>
      </c>
      <c r="C74" s="8"/>
      <c r="D74" s="17">
        <v>1000</v>
      </c>
    </row>
    <row r="75" spans="2:4">
      <c r="B75" s="7">
        <v>28</v>
      </c>
      <c r="C75" s="8"/>
      <c r="D75" s="17">
        <v>1000</v>
      </c>
    </row>
    <row r="76" spans="2:4">
      <c r="B76" s="7">
        <v>29</v>
      </c>
      <c r="C76" s="8"/>
      <c r="D76" s="17">
        <v>1000</v>
      </c>
    </row>
    <row r="77" spans="2:4">
      <c r="B77" s="7">
        <v>30</v>
      </c>
      <c r="C77" s="8"/>
      <c r="D77" s="17">
        <v>1000</v>
      </c>
    </row>
    <row r="78" spans="2:4">
      <c r="B78" s="7">
        <v>31</v>
      </c>
      <c r="C78" s="8"/>
      <c r="D78" s="17">
        <v>1000</v>
      </c>
    </row>
    <row r="79" spans="2:4">
      <c r="B79" s="7">
        <v>32</v>
      </c>
      <c r="C79" s="8">
        <v>33</v>
      </c>
      <c r="D79" s="17">
        <f>D$78+((B79-B$78)*C79)</f>
        <v>1033</v>
      </c>
    </row>
    <row r="80" spans="2:4">
      <c r="B80" s="7">
        <v>33</v>
      </c>
      <c r="C80" s="8">
        <v>33</v>
      </c>
      <c r="D80" s="17">
        <f t="shared" ref="D80:D104" si="7">D$78+((B80-B$78)*C80)</f>
        <v>1066</v>
      </c>
    </row>
    <row r="81" spans="2:4">
      <c r="B81" s="7">
        <v>34</v>
      </c>
      <c r="C81" s="8">
        <v>33</v>
      </c>
      <c r="D81" s="17">
        <f t="shared" si="7"/>
        <v>1099</v>
      </c>
    </row>
    <row r="82" spans="2:4">
      <c r="B82" s="7">
        <v>35</v>
      </c>
      <c r="C82" s="8">
        <v>33</v>
      </c>
      <c r="D82" s="17">
        <f t="shared" si="7"/>
        <v>1132</v>
      </c>
    </row>
    <row r="83" spans="2:4">
      <c r="B83" s="7">
        <v>36</v>
      </c>
      <c r="C83" s="8">
        <v>33</v>
      </c>
      <c r="D83" s="17">
        <f t="shared" si="7"/>
        <v>1165</v>
      </c>
    </row>
    <row r="84" spans="2:4">
      <c r="B84" s="7">
        <v>37</v>
      </c>
      <c r="C84" s="8">
        <v>33</v>
      </c>
      <c r="D84" s="17">
        <f t="shared" si="7"/>
        <v>1198</v>
      </c>
    </row>
    <row r="85" spans="2:4">
      <c r="B85" s="7">
        <v>38</v>
      </c>
      <c r="C85" s="8">
        <v>33</v>
      </c>
      <c r="D85" s="17">
        <f t="shared" si="7"/>
        <v>1231</v>
      </c>
    </row>
    <row r="86" spans="2:4">
      <c r="B86" s="7">
        <v>39</v>
      </c>
      <c r="C86" s="8">
        <v>33</v>
      </c>
      <c r="D86" s="17">
        <f t="shared" si="7"/>
        <v>1264</v>
      </c>
    </row>
    <row r="87" spans="2:4">
      <c r="B87" s="7">
        <v>40</v>
      </c>
      <c r="C87" s="8">
        <v>33</v>
      </c>
      <c r="D87" s="17">
        <f t="shared" si="7"/>
        <v>1297</v>
      </c>
    </row>
    <row r="88" spans="2:4">
      <c r="B88" s="7">
        <v>41</v>
      </c>
      <c r="C88" s="8">
        <v>33</v>
      </c>
      <c r="D88" s="17">
        <f t="shared" si="7"/>
        <v>1330</v>
      </c>
    </row>
    <row r="89" spans="2:4">
      <c r="B89" s="7">
        <v>42</v>
      </c>
      <c r="C89" s="8">
        <v>33</v>
      </c>
      <c r="D89" s="17">
        <f t="shared" si="7"/>
        <v>1363</v>
      </c>
    </row>
    <row r="90" spans="2:4">
      <c r="B90" s="7">
        <v>43</v>
      </c>
      <c r="C90" s="8">
        <v>33</v>
      </c>
      <c r="D90" s="17">
        <f t="shared" si="7"/>
        <v>1396</v>
      </c>
    </row>
    <row r="91" spans="2:4">
      <c r="B91" s="7">
        <v>44</v>
      </c>
      <c r="C91" s="8">
        <v>33</v>
      </c>
      <c r="D91" s="17">
        <f t="shared" si="7"/>
        <v>1429</v>
      </c>
    </row>
    <row r="92" spans="2:4">
      <c r="B92" s="7">
        <v>45</v>
      </c>
      <c r="C92" s="8">
        <v>33</v>
      </c>
      <c r="D92" s="17">
        <f t="shared" si="7"/>
        <v>1462</v>
      </c>
    </row>
    <row r="93" spans="2:4">
      <c r="B93" s="7">
        <v>46</v>
      </c>
      <c r="C93" s="8">
        <v>33</v>
      </c>
      <c r="D93" s="17">
        <f t="shared" si="7"/>
        <v>1495</v>
      </c>
    </row>
    <row r="94" spans="2:4">
      <c r="B94" s="7">
        <v>47</v>
      </c>
      <c r="C94" s="8">
        <v>33</v>
      </c>
      <c r="D94" s="17">
        <f t="shared" si="7"/>
        <v>1528</v>
      </c>
    </row>
    <row r="95" spans="2:4">
      <c r="B95" s="7">
        <v>48</v>
      </c>
      <c r="C95" s="8">
        <v>33</v>
      </c>
      <c r="D95" s="17">
        <f t="shared" si="7"/>
        <v>1561</v>
      </c>
    </row>
    <row r="96" spans="2:4">
      <c r="B96" s="7">
        <v>49</v>
      </c>
      <c r="C96" s="8">
        <v>33</v>
      </c>
      <c r="D96" s="17">
        <f t="shared" si="7"/>
        <v>1594</v>
      </c>
    </row>
    <row r="97" spans="2:4">
      <c r="B97" s="7">
        <v>50</v>
      </c>
      <c r="C97" s="8">
        <v>33</v>
      </c>
      <c r="D97" s="17">
        <f t="shared" si="7"/>
        <v>1627</v>
      </c>
    </row>
    <row r="98" spans="2:4">
      <c r="B98" s="7">
        <v>51</v>
      </c>
      <c r="C98" s="8">
        <v>33</v>
      </c>
      <c r="D98" s="17">
        <f t="shared" si="7"/>
        <v>1660</v>
      </c>
    </row>
    <row r="99" spans="2:4">
      <c r="B99" s="7">
        <v>52</v>
      </c>
      <c r="C99" s="8">
        <v>33</v>
      </c>
      <c r="D99" s="17">
        <f t="shared" si="7"/>
        <v>1693</v>
      </c>
    </row>
    <row r="100" spans="2:4">
      <c r="B100" s="7">
        <v>53</v>
      </c>
      <c r="C100" s="8">
        <v>33</v>
      </c>
      <c r="D100" s="17">
        <f t="shared" si="7"/>
        <v>1726</v>
      </c>
    </row>
    <row r="101" spans="2:4">
      <c r="B101" s="7">
        <v>54</v>
      </c>
      <c r="C101" s="8">
        <v>33</v>
      </c>
      <c r="D101" s="17">
        <f t="shared" si="7"/>
        <v>1759</v>
      </c>
    </row>
    <row r="102" spans="2:4">
      <c r="B102" s="7">
        <v>55</v>
      </c>
      <c r="C102" s="8">
        <v>33</v>
      </c>
      <c r="D102" s="17">
        <f t="shared" si="7"/>
        <v>1792</v>
      </c>
    </row>
    <row r="103" spans="2:4">
      <c r="B103" s="7">
        <v>56</v>
      </c>
      <c r="C103" s="8">
        <v>33</v>
      </c>
      <c r="D103" s="17">
        <f t="shared" si="7"/>
        <v>1825</v>
      </c>
    </row>
    <row r="104" spans="2:4">
      <c r="B104" s="7">
        <v>57</v>
      </c>
      <c r="C104" s="8">
        <v>33</v>
      </c>
      <c r="D104" s="17">
        <f t="shared" si="7"/>
        <v>1858</v>
      </c>
    </row>
    <row r="105" spans="2:4">
      <c r="B105" s="7">
        <v>58</v>
      </c>
      <c r="C105" s="8">
        <v>39</v>
      </c>
      <c r="D105" s="17">
        <v>2000</v>
      </c>
    </row>
    <row r="106" spans="2:4">
      <c r="B106" s="7">
        <v>59</v>
      </c>
      <c r="C106" s="8">
        <v>40</v>
      </c>
      <c r="D106" s="17">
        <v>2000</v>
      </c>
    </row>
    <row r="107" spans="2:4">
      <c r="B107" s="7">
        <v>60</v>
      </c>
      <c r="C107" s="8">
        <v>41</v>
      </c>
      <c r="D107" s="17">
        <v>2000</v>
      </c>
    </row>
    <row r="108" spans="2:4" ht="15.75" thickBot="1">
      <c r="B108" s="14">
        <v>61</v>
      </c>
      <c r="C108" s="15">
        <v>42</v>
      </c>
      <c r="D108" s="18">
        <v>2000</v>
      </c>
    </row>
    <row r="110" spans="2:4" ht="45.75" customHeight="1"/>
    <row r="112" spans="2:4" ht="47.25" customHeight="1"/>
    <row r="114" spans="2:4" ht="15.75" thickBot="1"/>
    <row r="115" spans="2:4">
      <c r="B115" s="27" t="s">
        <v>13</v>
      </c>
      <c r="C115" s="28"/>
      <c r="D115" s="29">
        <v>250</v>
      </c>
    </row>
    <row r="116" spans="2:4">
      <c r="B116" s="34" t="s">
        <v>12</v>
      </c>
      <c r="C116" s="6"/>
      <c r="D116" s="42">
        <v>250</v>
      </c>
    </row>
    <row r="117" spans="2:4" ht="15.75" thickBot="1">
      <c r="B117" s="9" t="s">
        <v>10</v>
      </c>
      <c r="C117" s="10"/>
      <c r="D117" s="25">
        <v>475</v>
      </c>
    </row>
    <row r="133" spans="2:4" ht="15.75" thickBot="1"/>
    <row r="134" spans="2:4">
      <c r="B134" s="27" t="s">
        <v>13</v>
      </c>
      <c r="C134" s="28"/>
      <c r="D134" s="29">
        <v>200</v>
      </c>
    </row>
    <row r="135" spans="2:4">
      <c r="B135" s="34" t="s">
        <v>12</v>
      </c>
      <c r="C135" s="6"/>
      <c r="D135" s="42">
        <v>200</v>
      </c>
    </row>
    <row r="136" spans="2:4" ht="15.75" thickBot="1">
      <c r="B136" s="9" t="s">
        <v>10</v>
      </c>
      <c r="C136" s="10"/>
      <c r="D136" s="25">
        <v>375</v>
      </c>
    </row>
  </sheetData>
  <sheetProtection password="E107" sheet="1" objects="1" scenarios="1" selectLockedCells="1"/>
  <mergeCells count="2">
    <mergeCell ref="F10:J10"/>
    <mergeCell ref="F34:J34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6"/>
  <sheetViews>
    <sheetView topLeftCell="A34" zoomScale="75" zoomScaleNormal="75" workbookViewId="0">
      <selection activeCell="G37" sqref="G37"/>
    </sheetView>
  </sheetViews>
  <sheetFormatPr baseColWidth="10" defaultRowHeight="15"/>
  <cols>
    <col min="1" max="1" width="2.28515625" customWidth="1"/>
    <col min="2" max="2" width="11.42578125" hidden="1" customWidth="1"/>
    <col min="3" max="3" width="3" hidden="1" customWidth="1"/>
    <col min="4" max="4" width="11.42578125" hidden="1" customWidth="1"/>
    <col min="5" max="5" width="4.7109375" customWidth="1"/>
    <col min="6" max="6" width="75.7109375" customWidth="1"/>
    <col min="7" max="7" width="18" customWidth="1"/>
    <col min="8" max="8" width="25" customWidth="1"/>
    <col min="9" max="9" width="19.140625" customWidth="1"/>
    <col min="10" max="10" width="23.7109375" customWidth="1"/>
    <col min="12" max="14" width="11.42578125" customWidth="1"/>
  </cols>
  <sheetData>
    <row r="1" spans="2:10" ht="12" customHeight="1"/>
    <row r="2" spans="2:10" ht="18.75">
      <c r="F2" s="69" t="s">
        <v>9</v>
      </c>
    </row>
    <row r="3" spans="2:10" ht="8.25" customHeight="1">
      <c r="F3" s="24"/>
    </row>
    <row r="4" spans="2:10" ht="15.75">
      <c r="F4" s="20"/>
    </row>
    <row r="5" spans="2:10" ht="15.75" thickBot="1"/>
    <row r="6" spans="2:10" ht="18.75">
      <c r="B6" s="50"/>
      <c r="C6" s="51"/>
      <c r="D6" s="51"/>
      <c r="E6" s="51"/>
      <c r="F6" s="68" t="s">
        <v>4</v>
      </c>
      <c r="G6" s="52"/>
      <c r="H6" s="53"/>
    </row>
    <row r="7" spans="2:10" ht="15.75" thickBot="1">
      <c r="B7" s="51"/>
      <c r="C7" s="51"/>
      <c r="D7" s="51"/>
      <c r="E7" s="51"/>
      <c r="F7" s="54"/>
      <c r="G7" s="55"/>
      <c r="H7" s="56"/>
    </row>
    <row r="8" spans="2:10" ht="15.75" customHeight="1">
      <c r="B8" s="1"/>
    </row>
    <row r="9" spans="2:10" ht="15.75" customHeight="1" thickBot="1">
      <c r="B9" s="1"/>
    </row>
    <row r="10" spans="2:10" s="2" customFormat="1" ht="51.75" customHeight="1" thickBot="1">
      <c r="B10" s="3" t="s">
        <v>0</v>
      </c>
      <c r="C10" s="4"/>
      <c r="D10" s="5" t="s">
        <v>1</v>
      </c>
      <c r="F10" s="97" t="s">
        <v>30</v>
      </c>
      <c r="G10" s="92"/>
      <c r="H10" s="92"/>
      <c r="I10" s="92"/>
      <c r="J10" s="93"/>
    </row>
    <row r="11" spans="2:10" ht="15.75" thickBot="1">
      <c r="B11" s="12">
        <v>1</v>
      </c>
      <c r="C11" s="13">
        <v>89</v>
      </c>
      <c r="D11" s="16">
        <f>B11*C11</f>
        <v>89</v>
      </c>
      <c r="F11" s="22"/>
      <c r="G11" s="23"/>
      <c r="H11" s="23"/>
      <c r="I11" s="10"/>
      <c r="J11" s="11"/>
    </row>
    <row r="12" spans="2:10" s="2" customFormat="1" ht="81" customHeight="1" thickBot="1">
      <c r="B12" s="31">
        <v>2</v>
      </c>
      <c r="C12" s="32">
        <v>89</v>
      </c>
      <c r="D12" s="33">
        <f>B12*C12</f>
        <v>178</v>
      </c>
      <c r="F12" s="40" t="s">
        <v>5</v>
      </c>
      <c r="G12" s="41" t="s">
        <v>21</v>
      </c>
      <c r="H12" s="38" t="s">
        <v>14</v>
      </c>
      <c r="I12" s="37" t="s">
        <v>22</v>
      </c>
      <c r="J12" s="38" t="s">
        <v>15</v>
      </c>
    </row>
    <row r="13" spans="2:10" ht="15.75" thickBot="1">
      <c r="B13" s="7">
        <v>3</v>
      </c>
      <c r="C13" s="8">
        <v>89</v>
      </c>
      <c r="D13" s="17">
        <f t="shared" ref="D13:D31" si="0">B13*C13</f>
        <v>267</v>
      </c>
      <c r="F13" s="90" t="s">
        <v>16</v>
      </c>
      <c r="G13" s="74">
        <v>0</v>
      </c>
      <c r="H13" s="26" t="str">
        <f>IF(G13=0,"",VLOOKUP(G13,$B$11:$D$41,3,FALSE))</f>
        <v/>
      </c>
      <c r="I13" s="75"/>
      <c r="J13" s="26" t="str">
        <f t="shared" ref="J13:J22" si="1">IF(I13="","",IF(I13=B$115,D$115,IF(I13=B$116,D$116,IF(I13=B$117,D$117,"Origen no válido"))))</f>
        <v/>
      </c>
    </row>
    <row r="14" spans="2:10" ht="15.75" thickBot="1">
      <c r="B14" s="7">
        <v>4</v>
      </c>
      <c r="C14" s="8">
        <v>89</v>
      </c>
      <c r="D14" s="17">
        <f t="shared" si="0"/>
        <v>356</v>
      </c>
      <c r="F14" s="90" t="s">
        <v>27</v>
      </c>
      <c r="G14" s="74">
        <v>0</v>
      </c>
      <c r="H14" s="25" t="str">
        <f t="shared" ref="H14:H22" si="2">IF(G14=0,"",VLOOKUP(G14,$B$11:$D$41,3,FALSE))</f>
        <v/>
      </c>
      <c r="I14" s="75"/>
      <c r="J14" s="26" t="str">
        <f t="shared" si="1"/>
        <v/>
      </c>
    </row>
    <row r="15" spans="2:10" ht="15.75" thickBot="1">
      <c r="B15" s="7">
        <v>5</v>
      </c>
      <c r="C15" s="8">
        <v>89</v>
      </c>
      <c r="D15" s="17">
        <f t="shared" si="0"/>
        <v>445</v>
      </c>
      <c r="F15" s="90" t="s">
        <v>28</v>
      </c>
      <c r="G15" s="74">
        <v>0</v>
      </c>
      <c r="H15" s="25" t="str">
        <f t="shared" si="2"/>
        <v/>
      </c>
      <c r="I15" s="75"/>
      <c r="J15" s="26" t="str">
        <f t="shared" si="1"/>
        <v/>
      </c>
    </row>
    <row r="16" spans="2:10" ht="15.75" thickBot="1">
      <c r="B16" s="7">
        <v>6</v>
      </c>
      <c r="C16" s="8">
        <v>89</v>
      </c>
      <c r="D16" s="17">
        <f t="shared" si="0"/>
        <v>534</v>
      </c>
      <c r="F16" s="90" t="s">
        <v>27</v>
      </c>
      <c r="G16" s="74">
        <v>0</v>
      </c>
      <c r="H16" s="25" t="str">
        <f t="shared" si="2"/>
        <v/>
      </c>
      <c r="I16" s="75"/>
      <c r="J16" s="26" t="str">
        <f t="shared" si="1"/>
        <v/>
      </c>
    </row>
    <row r="17" spans="2:10" ht="15.75" thickBot="1">
      <c r="B17" s="7">
        <v>7</v>
      </c>
      <c r="C17" s="8">
        <v>89</v>
      </c>
      <c r="D17" s="17">
        <f t="shared" si="0"/>
        <v>623</v>
      </c>
      <c r="F17" s="90" t="s">
        <v>27</v>
      </c>
      <c r="G17" s="74">
        <v>0</v>
      </c>
      <c r="H17" s="25" t="str">
        <f t="shared" si="2"/>
        <v/>
      </c>
      <c r="I17" s="75"/>
      <c r="J17" s="26" t="str">
        <f t="shared" si="1"/>
        <v/>
      </c>
    </row>
    <row r="18" spans="2:10" ht="15.75" thickBot="1">
      <c r="B18" s="7">
        <v>8</v>
      </c>
      <c r="C18" s="8">
        <v>89</v>
      </c>
      <c r="D18" s="17">
        <f t="shared" si="0"/>
        <v>712</v>
      </c>
      <c r="F18" s="90" t="s">
        <v>27</v>
      </c>
      <c r="G18" s="74">
        <v>0</v>
      </c>
      <c r="H18" s="25" t="str">
        <f t="shared" si="2"/>
        <v/>
      </c>
      <c r="I18" s="75"/>
      <c r="J18" s="26" t="str">
        <f t="shared" si="1"/>
        <v/>
      </c>
    </row>
    <row r="19" spans="2:10" ht="15.75" thickBot="1">
      <c r="B19" s="7">
        <v>9</v>
      </c>
      <c r="C19" s="8">
        <v>89</v>
      </c>
      <c r="D19" s="17">
        <f t="shared" si="0"/>
        <v>801</v>
      </c>
      <c r="F19" s="90" t="s">
        <v>28</v>
      </c>
      <c r="G19" s="74">
        <v>0</v>
      </c>
      <c r="H19" s="25" t="str">
        <f t="shared" si="2"/>
        <v/>
      </c>
      <c r="I19" s="75"/>
      <c r="J19" s="26" t="str">
        <f t="shared" si="1"/>
        <v/>
      </c>
    </row>
    <row r="20" spans="2:10" ht="15.75" thickBot="1">
      <c r="B20" s="7">
        <v>10</v>
      </c>
      <c r="C20" s="8">
        <v>89</v>
      </c>
      <c r="D20" s="17">
        <f t="shared" si="0"/>
        <v>890</v>
      </c>
      <c r="F20" s="90" t="s">
        <v>27</v>
      </c>
      <c r="G20" s="74">
        <v>0</v>
      </c>
      <c r="H20" s="25" t="str">
        <f t="shared" si="2"/>
        <v/>
      </c>
      <c r="I20" s="75"/>
      <c r="J20" s="26" t="str">
        <f t="shared" si="1"/>
        <v/>
      </c>
    </row>
    <row r="21" spans="2:10" ht="15.75" thickBot="1">
      <c r="B21" s="7">
        <v>11</v>
      </c>
      <c r="C21" s="8">
        <v>89</v>
      </c>
      <c r="D21" s="17">
        <f t="shared" si="0"/>
        <v>979</v>
      </c>
      <c r="F21" s="90" t="s">
        <v>27</v>
      </c>
      <c r="G21" s="74">
        <v>0</v>
      </c>
      <c r="H21" s="25" t="str">
        <f t="shared" si="2"/>
        <v/>
      </c>
      <c r="I21" s="75"/>
      <c r="J21" s="26" t="str">
        <f t="shared" si="1"/>
        <v/>
      </c>
    </row>
    <row r="22" spans="2:10" ht="15.75" thickBot="1">
      <c r="B22" s="7">
        <v>12</v>
      </c>
      <c r="C22" s="8">
        <v>89</v>
      </c>
      <c r="D22" s="17">
        <f t="shared" si="0"/>
        <v>1068</v>
      </c>
      <c r="F22" s="90" t="s">
        <v>27</v>
      </c>
      <c r="G22" s="74">
        <v>0</v>
      </c>
      <c r="H22" s="25" t="str">
        <f t="shared" si="2"/>
        <v/>
      </c>
      <c r="I22" s="75"/>
      <c r="J22" s="26" t="str">
        <f t="shared" si="1"/>
        <v/>
      </c>
    </row>
    <row r="23" spans="2:10" ht="19.5" thickBot="1">
      <c r="B23" s="7">
        <v>13</v>
      </c>
      <c r="C23" s="8">
        <v>89</v>
      </c>
      <c r="D23" s="17">
        <f t="shared" si="0"/>
        <v>1157</v>
      </c>
      <c r="F23" s="61" t="s">
        <v>17</v>
      </c>
      <c r="G23" s="62">
        <f>SUM(G13:G22)</f>
        <v>0</v>
      </c>
      <c r="H23" s="63">
        <f>SUM(H13:H22)</f>
        <v>0</v>
      </c>
      <c r="I23" s="61"/>
      <c r="J23" s="64">
        <f>SUM(J13:J22)</f>
        <v>0</v>
      </c>
    </row>
    <row r="24" spans="2:10">
      <c r="B24" s="7">
        <v>14</v>
      </c>
      <c r="C24" s="8">
        <v>89</v>
      </c>
      <c r="D24" s="17">
        <f t="shared" si="0"/>
        <v>1246</v>
      </c>
    </row>
    <row r="25" spans="2:10" ht="15.75" thickBot="1">
      <c r="B25" s="7">
        <v>15</v>
      </c>
      <c r="C25" s="8">
        <v>89</v>
      </c>
      <c r="D25" s="17">
        <f t="shared" si="0"/>
        <v>1335</v>
      </c>
    </row>
    <row r="26" spans="2:10" ht="39" customHeight="1" thickBot="1">
      <c r="B26" s="7">
        <v>16</v>
      </c>
      <c r="C26" s="8">
        <v>89</v>
      </c>
      <c r="D26" s="17">
        <f t="shared" si="0"/>
        <v>1424</v>
      </c>
      <c r="F26" s="70" t="s">
        <v>24</v>
      </c>
      <c r="G26" s="71">
        <f>H23+J23</f>
        <v>0</v>
      </c>
    </row>
    <row r="27" spans="2:10">
      <c r="B27" s="7">
        <v>17</v>
      </c>
      <c r="C27" s="8">
        <v>89</v>
      </c>
      <c r="D27" s="17">
        <f t="shared" si="0"/>
        <v>1513</v>
      </c>
    </row>
    <row r="28" spans="2:10">
      <c r="B28" s="7">
        <v>18</v>
      </c>
      <c r="C28" s="8">
        <v>89</v>
      </c>
      <c r="D28" s="17">
        <f t="shared" si="0"/>
        <v>1602</v>
      </c>
    </row>
    <row r="29" spans="2:10" ht="15.75" thickBot="1">
      <c r="B29" s="7">
        <v>19</v>
      </c>
      <c r="C29" s="8">
        <v>89</v>
      </c>
      <c r="D29" s="17">
        <f t="shared" si="0"/>
        <v>1691</v>
      </c>
    </row>
    <row r="30" spans="2:10" ht="18.75">
      <c r="B30" s="7">
        <v>20</v>
      </c>
      <c r="C30" s="8">
        <v>89</v>
      </c>
      <c r="D30" s="17">
        <f t="shared" si="0"/>
        <v>1780</v>
      </c>
      <c r="F30" s="68" t="s">
        <v>25</v>
      </c>
      <c r="G30" s="52"/>
      <c r="H30" s="53"/>
    </row>
    <row r="31" spans="2:10" ht="15.75" thickBot="1">
      <c r="B31" s="7">
        <v>21</v>
      </c>
      <c r="C31" s="8">
        <v>89</v>
      </c>
      <c r="D31" s="17">
        <f t="shared" si="0"/>
        <v>1869</v>
      </c>
      <c r="F31" s="54"/>
      <c r="G31" s="55"/>
      <c r="H31" s="56"/>
    </row>
    <row r="32" spans="2:10">
      <c r="B32" s="7">
        <v>22</v>
      </c>
      <c r="C32" s="8">
        <v>89</v>
      </c>
      <c r="D32" s="17">
        <f>B32*C32</f>
        <v>1958</v>
      </c>
      <c r="F32" s="21"/>
      <c r="G32" s="21"/>
      <c r="H32" s="21"/>
    </row>
    <row r="33" spans="1:10" ht="15.75" thickBot="1">
      <c r="B33" s="7">
        <v>23</v>
      </c>
      <c r="C33" s="8"/>
      <c r="D33" s="17">
        <v>2000</v>
      </c>
    </row>
    <row r="34" spans="1:10" ht="57.75" customHeight="1" thickBot="1">
      <c r="B34" s="7">
        <v>24</v>
      </c>
      <c r="C34" s="8"/>
      <c r="D34" s="17">
        <v>2000</v>
      </c>
      <c r="F34" s="94" t="s">
        <v>31</v>
      </c>
      <c r="G34" s="98"/>
      <c r="H34" s="98"/>
      <c r="I34" s="98"/>
      <c r="J34" s="99"/>
    </row>
    <row r="35" spans="1:10" ht="60.75" thickBot="1">
      <c r="B35" s="7">
        <v>25</v>
      </c>
      <c r="C35" s="8"/>
      <c r="D35" s="17">
        <v>2000</v>
      </c>
      <c r="F35" s="58" t="s">
        <v>6</v>
      </c>
      <c r="G35" s="59" t="s">
        <v>23</v>
      </c>
      <c r="H35" s="60" t="s">
        <v>3</v>
      </c>
      <c r="I35" s="47" t="s">
        <v>11</v>
      </c>
      <c r="J35" s="48" t="s">
        <v>15</v>
      </c>
    </row>
    <row r="36" spans="1:10" ht="15.75" thickBot="1">
      <c r="B36" s="7">
        <v>26</v>
      </c>
      <c r="C36" s="8"/>
      <c r="D36" s="17">
        <v>2000</v>
      </c>
      <c r="F36" s="90" t="s">
        <v>16</v>
      </c>
      <c r="G36" s="74">
        <v>0</v>
      </c>
      <c r="H36" s="26"/>
      <c r="I36" s="75"/>
      <c r="J36" s="30" t="str">
        <f>IF(I36="","",IF(I36=$B$134,D134,IF(I36=$B$135,$D$135,IF(I36=$B$136,$D$136,"Origen no válido"))))</f>
        <v/>
      </c>
    </row>
    <row r="37" spans="1:10" ht="15.75" thickBot="1">
      <c r="B37" s="7">
        <v>27</v>
      </c>
      <c r="C37" s="8"/>
      <c r="D37" s="17">
        <v>2000</v>
      </c>
      <c r="F37" s="90" t="s">
        <v>28</v>
      </c>
      <c r="G37" s="74">
        <v>0</v>
      </c>
      <c r="H37" s="26" t="str">
        <f t="shared" ref="H37:H45" si="3">IF(G37=0,"",VLOOKUP(G37,$B$48:$D$108,3,FALSE))</f>
        <v/>
      </c>
      <c r="I37" s="75"/>
      <c r="J37" s="30" t="str">
        <f>IF(I37="","",IF(I37=$B$134,D135,IF(I37=$B$135,$D$135,IF(I37=$B$136,$D$136,"Origen no válido"))))</f>
        <v/>
      </c>
    </row>
    <row r="38" spans="1:10" ht="15.75" thickBot="1">
      <c r="B38" s="7">
        <v>28</v>
      </c>
      <c r="C38" s="8"/>
      <c r="D38" s="17">
        <v>2000</v>
      </c>
      <c r="F38" s="90" t="s">
        <v>27</v>
      </c>
      <c r="G38" s="74">
        <v>0</v>
      </c>
      <c r="H38" s="26" t="str">
        <f t="shared" si="3"/>
        <v/>
      </c>
      <c r="I38" s="75"/>
      <c r="J38" s="30" t="str">
        <f>IF(I38="","",IF(I38=$B$134,D136,IF(I38=$B$135,$D$135,IF(I38=$B$136,$D$136,"Origen no válido"))))</f>
        <v/>
      </c>
    </row>
    <row r="39" spans="1:10" ht="15.75" thickBot="1">
      <c r="B39" s="7">
        <v>29</v>
      </c>
      <c r="C39" s="8"/>
      <c r="D39" s="17">
        <v>2000</v>
      </c>
      <c r="F39" s="90" t="s">
        <v>27</v>
      </c>
      <c r="G39" s="74">
        <v>0</v>
      </c>
      <c r="H39" s="26" t="str">
        <f t="shared" si="3"/>
        <v/>
      </c>
      <c r="I39" s="75"/>
      <c r="J39" s="30" t="str">
        <f t="shared" ref="J39:J45" si="4">IF(I39="","",IF(I39=$B$134,N39,IF(I39=$B$135,$D$135,IF(I39=$B$136,$D$136,"Origen no válido"))))</f>
        <v/>
      </c>
    </row>
    <row r="40" spans="1:10" ht="15.75" thickBot="1">
      <c r="B40" s="7">
        <v>30</v>
      </c>
      <c r="C40" s="8"/>
      <c r="D40" s="17">
        <v>2000</v>
      </c>
      <c r="F40" s="90" t="s">
        <v>27</v>
      </c>
      <c r="G40" s="74">
        <v>0</v>
      </c>
      <c r="H40" s="26" t="str">
        <f t="shared" si="3"/>
        <v/>
      </c>
      <c r="I40" s="75"/>
      <c r="J40" s="30" t="str">
        <f t="shared" si="4"/>
        <v/>
      </c>
    </row>
    <row r="41" spans="1:10" ht="15.75" thickBot="1">
      <c r="B41" s="14">
        <v>31</v>
      </c>
      <c r="C41" s="15"/>
      <c r="D41" s="18">
        <v>2000</v>
      </c>
      <c r="F41" s="90" t="s">
        <v>28</v>
      </c>
      <c r="G41" s="74">
        <v>0</v>
      </c>
      <c r="H41" s="26" t="str">
        <f t="shared" si="3"/>
        <v/>
      </c>
      <c r="I41" s="75"/>
      <c r="J41" s="30" t="str">
        <f t="shared" si="4"/>
        <v/>
      </c>
    </row>
    <row r="42" spans="1:10" ht="15.75" thickBot="1">
      <c r="B42" s="8"/>
      <c r="C42" s="8"/>
      <c r="D42" s="19"/>
      <c r="F42" s="90" t="s">
        <v>27</v>
      </c>
      <c r="G42" s="74">
        <v>0</v>
      </c>
      <c r="H42" s="26" t="str">
        <f t="shared" si="3"/>
        <v/>
      </c>
      <c r="I42" s="75"/>
      <c r="J42" s="30" t="str">
        <f t="shared" si="4"/>
        <v/>
      </c>
    </row>
    <row r="43" spans="1:10" ht="15.75" thickBot="1">
      <c r="B43" s="49"/>
      <c r="C43" s="49"/>
      <c r="D43" s="49"/>
      <c r="E43" s="49"/>
      <c r="F43" s="90" t="s">
        <v>27</v>
      </c>
      <c r="G43" s="74">
        <v>0</v>
      </c>
      <c r="H43" s="26" t="str">
        <f t="shared" si="3"/>
        <v/>
      </c>
      <c r="I43" s="75"/>
      <c r="J43" s="30" t="str">
        <f t="shared" si="4"/>
        <v/>
      </c>
    </row>
    <row r="44" spans="1:10" ht="15.75" thickBot="1">
      <c r="A44" s="6"/>
      <c r="B44" s="49"/>
      <c r="C44" s="49"/>
      <c r="D44" s="49"/>
      <c r="E44" s="49"/>
      <c r="F44" s="90" t="s">
        <v>27</v>
      </c>
      <c r="G44" s="74">
        <v>0</v>
      </c>
      <c r="H44" s="26" t="str">
        <f t="shared" si="3"/>
        <v/>
      </c>
      <c r="I44" s="75"/>
      <c r="J44" s="30" t="str">
        <f t="shared" si="4"/>
        <v/>
      </c>
    </row>
    <row r="45" spans="1:10" ht="15.75" thickBot="1">
      <c r="A45" s="6"/>
      <c r="B45" s="21"/>
      <c r="C45" s="21"/>
      <c r="D45" s="21"/>
      <c r="E45" s="21"/>
      <c r="F45" s="90" t="s">
        <v>27</v>
      </c>
      <c r="G45" s="74">
        <v>0</v>
      </c>
      <c r="H45" s="26" t="str">
        <f t="shared" si="3"/>
        <v/>
      </c>
      <c r="I45" s="75"/>
      <c r="J45" s="30" t="str">
        <f t="shared" si="4"/>
        <v/>
      </c>
    </row>
    <row r="46" spans="1:10" ht="19.5" thickBot="1">
      <c r="B46" s="1" t="s">
        <v>2</v>
      </c>
      <c r="F46" s="61" t="s">
        <v>17</v>
      </c>
      <c r="G46" s="62">
        <f>SUM(G36:G45)</f>
        <v>0</v>
      </c>
      <c r="H46" s="63">
        <f>SUM(H36:H45)</f>
        <v>0</v>
      </c>
      <c r="I46" s="61"/>
      <c r="J46" s="64">
        <f>SUM(J36:J45)</f>
        <v>0</v>
      </c>
    </row>
    <row r="47" spans="1:10" ht="50.25" customHeight="1" thickBot="1">
      <c r="A47" s="2"/>
      <c r="B47" s="3" t="s">
        <v>0</v>
      </c>
      <c r="C47" s="4"/>
      <c r="D47" s="5" t="s">
        <v>1</v>
      </c>
      <c r="E47" s="2"/>
    </row>
    <row r="48" spans="1:10" ht="15.75" thickBot="1">
      <c r="B48" s="12">
        <v>1</v>
      </c>
      <c r="C48" s="13">
        <v>45</v>
      </c>
      <c r="D48" s="16">
        <f t="shared" ref="D48:D62" si="5">B48*C48</f>
        <v>45</v>
      </c>
    </row>
    <row r="49" spans="2:11" ht="38.25" thickBot="1">
      <c r="B49" s="7">
        <v>2</v>
      </c>
      <c r="C49" s="8">
        <v>45</v>
      </c>
      <c r="D49" s="17">
        <f t="shared" si="5"/>
        <v>90</v>
      </c>
      <c r="F49" s="65" t="s">
        <v>26</v>
      </c>
      <c r="G49" s="66">
        <f>H46+J46</f>
        <v>0</v>
      </c>
    </row>
    <row r="50" spans="2:11">
      <c r="B50" s="7">
        <v>3</v>
      </c>
      <c r="C50" s="8">
        <v>45</v>
      </c>
      <c r="D50" s="17">
        <f t="shared" si="5"/>
        <v>135</v>
      </c>
    </row>
    <row r="51" spans="2:11">
      <c r="B51" s="7">
        <v>4</v>
      </c>
      <c r="C51" s="8">
        <v>45</v>
      </c>
      <c r="D51" s="17">
        <f t="shared" si="5"/>
        <v>180</v>
      </c>
    </row>
    <row r="52" spans="2:11" ht="15.75" thickBot="1">
      <c r="B52" s="7">
        <v>5</v>
      </c>
      <c r="C52" s="8">
        <v>45</v>
      </c>
      <c r="D52" s="17">
        <f t="shared" si="5"/>
        <v>225</v>
      </c>
    </row>
    <row r="53" spans="2:11" ht="39.75" customHeight="1" thickBot="1">
      <c r="B53" s="7">
        <v>6</v>
      </c>
      <c r="C53" s="8">
        <v>45</v>
      </c>
      <c r="D53" s="17">
        <f t="shared" si="5"/>
        <v>270</v>
      </c>
      <c r="F53" s="67" t="s">
        <v>7</v>
      </c>
      <c r="G53" s="72">
        <f>IF(G49+G26&lt;=2500,G49+G26,"ERROR: EL IMPORTE SOLICITADO SOBREPASA LA CANTIDAD MÁXIMA")</f>
        <v>0</v>
      </c>
      <c r="H53" s="73"/>
      <c r="I53" s="73"/>
      <c r="J53" s="73"/>
      <c r="K53" s="73"/>
    </row>
    <row r="54" spans="2:11">
      <c r="B54" s="7">
        <v>7</v>
      </c>
      <c r="C54" s="8">
        <v>45</v>
      </c>
      <c r="D54" s="17">
        <f t="shared" si="5"/>
        <v>315</v>
      </c>
    </row>
    <row r="55" spans="2:11" ht="27">
      <c r="B55" s="7">
        <v>8</v>
      </c>
      <c r="C55" s="8">
        <v>45</v>
      </c>
      <c r="D55" s="17">
        <f t="shared" si="5"/>
        <v>360</v>
      </c>
      <c r="F55" s="57" t="s">
        <v>8</v>
      </c>
      <c r="G55" s="39"/>
      <c r="H55" s="39"/>
      <c r="I55" s="39"/>
      <c r="J55" s="6"/>
      <c r="K55" s="6"/>
    </row>
    <row r="56" spans="2:11">
      <c r="B56" s="7">
        <v>9</v>
      </c>
      <c r="C56" s="8">
        <v>45</v>
      </c>
      <c r="D56" s="17">
        <f t="shared" si="5"/>
        <v>405</v>
      </c>
    </row>
    <row r="57" spans="2:11">
      <c r="B57" s="7">
        <v>10</v>
      </c>
      <c r="C57" s="8">
        <v>45</v>
      </c>
      <c r="D57" s="17">
        <f t="shared" si="5"/>
        <v>450</v>
      </c>
    </row>
    <row r="58" spans="2:11">
      <c r="B58" s="7">
        <v>11</v>
      </c>
      <c r="C58" s="8">
        <v>45</v>
      </c>
      <c r="D58" s="17">
        <f t="shared" si="5"/>
        <v>495</v>
      </c>
    </row>
    <row r="59" spans="2:11">
      <c r="B59" s="7">
        <v>12</v>
      </c>
      <c r="C59" s="8">
        <v>45</v>
      </c>
      <c r="D59" s="17">
        <f t="shared" si="5"/>
        <v>540</v>
      </c>
    </row>
    <row r="60" spans="2:11">
      <c r="B60" s="7">
        <v>13</v>
      </c>
      <c r="C60" s="8">
        <v>45</v>
      </c>
      <c r="D60" s="17">
        <f t="shared" si="5"/>
        <v>585</v>
      </c>
    </row>
    <row r="61" spans="2:11">
      <c r="B61" s="7">
        <v>14</v>
      </c>
      <c r="C61" s="8">
        <v>45</v>
      </c>
      <c r="D61" s="17">
        <f t="shared" si="5"/>
        <v>630</v>
      </c>
    </row>
    <row r="62" spans="2:11">
      <c r="B62" s="7">
        <v>15</v>
      </c>
      <c r="C62" s="8">
        <v>45</v>
      </c>
      <c r="D62" s="17">
        <f t="shared" si="5"/>
        <v>675</v>
      </c>
    </row>
    <row r="63" spans="2:11">
      <c r="B63" s="7">
        <v>16</v>
      </c>
      <c r="C63" s="8">
        <v>45</v>
      </c>
      <c r="D63" s="17">
        <f t="shared" ref="D63:D68" si="6">B63*C63</f>
        <v>720</v>
      </c>
    </row>
    <row r="64" spans="2:11">
      <c r="B64" s="7">
        <v>17</v>
      </c>
      <c r="C64" s="8">
        <v>45</v>
      </c>
      <c r="D64" s="17">
        <f t="shared" si="6"/>
        <v>765</v>
      </c>
    </row>
    <row r="65" spans="2:4">
      <c r="B65" s="7">
        <v>18</v>
      </c>
      <c r="C65" s="8">
        <v>45</v>
      </c>
      <c r="D65" s="17">
        <f t="shared" si="6"/>
        <v>810</v>
      </c>
    </row>
    <row r="66" spans="2:4">
      <c r="B66" s="7">
        <v>19</v>
      </c>
      <c r="C66" s="8">
        <v>45</v>
      </c>
      <c r="D66" s="17">
        <f t="shared" si="6"/>
        <v>855</v>
      </c>
    </row>
    <row r="67" spans="2:4">
      <c r="B67" s="7">
        <v>20</v>
      </c>
      <c r="C67" s="8">
        <v>45</v>
      </c>
      <c r="D67" s="17">
        <f t="shared" si="6"/>
        <v>900</v>
      </c>
    </row>
    <row r="68" spans="2:4">
      <c r="B68" s="7">
        <v>21</v>
      </c>
      <c r="C68" s="8">
        <v>45</v>
      </c>
      <c r="D68" s="17">
        <f t="shared" si="6"/>
        <v>945</v>
      </c>
    </row>
    <row r="69" spans="2:4">
      <c r="B69" s="7">
        <v>22</v>
      </c>
      <c r="C69" s="8">
        <v>45</v>
      </c>
      <c r="D69" s="17">
        <f>B69*C69</f>
        <v>990</v>
      </c>
    </row>
    <row r="70" spans="2:4">
      <c r="B70" s="7">
        <v>23</v>
      </c>
      <c r="C70" s="8"/>
      <c r="D70" s="17">
        <v>1000</v>
      </c>
    </row>
    <row r="71" spans="2:4">
      <c r="B71" s="7">
        <v>24</v>
      </c>
      <c r="C71" s="8"/>
      <c r="D71" s="17">
        <v>1000</v>
      </c>
    </row>
    <row r="72" spans="2:4">
      <c r="B72" s="7">
        <v>25</v>
      </c>
      <c r="C72" s="8"/>
      <c r="D72" s="17">
        <v>1000</v>
      </c>
    </row>
    <row r="73" spans="2:4">
      <c r="B73" s="7">
        <v>26</v>
      </c>
      <c r="C73" s="8"/>
      <c r="D73" s="17">
        <v>1000</v>
      </c>
    </row>
    <row r="74" spans="2:4">
      <c r="B74" s="7">
        <v>27</v>
      </c>
      <c r="C74" s="8"/>
      <c r="D74" s="17">
        <v>1000</v>
      </c>
    </row>
    <row r="75" spans="2:4">
      <c r="B75" s="7">
        <v>28</v>
      </c>
      <c r="C75" s="8"/>
      <c r="D75" s="17">
        <v>1000</v>
      </c>
    </row>
    <row r="76" spans="2:4">
      <c r="B76" s="7">
        <v>29</v>
      </c>
      <c r="C76" s="8"/>
      <c r="D76" s="17">
        <v>1000</v>
      </c>
    </row>
    <row r="77" spans="2:4">
      <c r="B77" s="7">
        <v>30</v>
      </c>
      <c r="C77" s="8"/>
      <c r="D77" s="17">
        <v>1000</v>
      </c>
    </row>
    <row r="78" spans="2:4">
      <c r="B78" s="7">
        <v>31</v>
      </c>
      <c r="C78" s="8"/>
      <c r="D78" s="17">
        <v>1000</v>
      </c>
    </row>
    <row r="79" spans="2:4">
      <c r="B79" s="7">
        <v>32</v>
      </c>
      <c r="C79" s="8">
        <v>33</v>
      </c>
      <c r="D79" s="17">
        <f>D$78+((B79-B$78)*C79)</f>
        <v>1033</v>
      </c>
    </row>
    <row r="80" spans="2:4">
      <c r="B80" s="7">
        <v>33</v>
      </c>
      <c r="C80" s="8">
        <v>33</v>
      </c>
      <c r="D80" s="17">
        <f t="shared" ref="D80:D104" si="7">D$78+((B80-B$78)*C80)</f>
        <v>1066</v>
      </c>
    </row>
    <row r="81" spans="2:4">
      <c r="B81" s="7">
        <v>34</v>
      </c>
      <c r="C81" s="8">
        <v>33</v>
      </c>
      <c r="D81" s="17">
        <f t="shared" si="7"/>
        <v>1099</v>
      </c>
    </row>
    <row r="82" spans="2:4">
      <c r="B82" s="7">
        <v>35</v>
      </c>
      <c r="C82" s="8">
        <v>33</v>
      </c>
      <c r="D82" s="17">
        <f t="shared" si="7"/>
        <v>1132</v>
      </c>
    </row>
    <row r="83" spans="2:4">
      <c r="B83" s="7">
        <v>36</v>
      </c>
      <c r="C83" s="8">
        <v>33</v>
      </c>
      <c r="D83" s="17">
        <f t="shared" si="7"/>
        <v>1165</v>
      </c>
    </row>
    <row r="84" spans="2:4">
      <c r="B84" s="7">
        <v>37</v>
      </c>
      <c r="C84" s="8">
        <v>33</v>
      </c>
      <c r="D84" s="17">
        <f t="shared" si="7"/>
        <v>1198</v>
      </c>
    </row>
    <row r="85" spans="2:4">
      <c r="B85" s="7">
        <v>38</v>
      </c>
      <c r="C85" s="8">
        <v>33</v>
      </c>
      <c r="D85" s="17">
        <f t="shared" si="7"/>
        <v>1231</v>
      </c>
    </row>
    <row r="86" spans="2:4">
      <c r="B86" s="7">
        <v>39</v>
      </c>
      <c r="C86" s="8">
        <v>33</v>
      </c>
      <c r="D86" s="17">
        <f t="shared" si="7"/>
        <v>1264</v>
      </c>
    </row>
    <row r="87" spans="2:4">
      <c r="B87" s="7">
        <v>40</v>
      </c>
      <c r="C87" s="8">
        <v>33</v>
      </c>
      <c r="D87" s="17">
        <f t="shared" si="7"/>
        <v>1297</v>
      </c>
    </row>
    <row r="88" spans="2:4">
      <c r="B88" s="7">
        <v>41</v>
      </c>
      <c r="C88" s="8">
        <v>33</v>
      </c>
      <c r="D88" s="17">
        <f t="shared" si="7"/>
        <v>1330</v>
      </c>
    </row>
    <row r="89" spans="2:4">
      <c r="B89" s="7">
        <v>42</v>
      </c>
      <c r="C89" s="8">
        <v>33</v>
      </c>
      <c r="D89" s="17">
        <f t="shared" si="7"/>
        <v>1363</v>
      </c>
    </row>
    <row r="90" spans="2:4">
      <c r="B90" s="7">
        <v>43</v>
      </c>
      <c r="C90" s="8">
        <v>33</v>
      </c>
      <c r="D90" s="17">
        <f t="shared" si="7"/>
        <v>1396</v>
      </c>
    </row>
    <row r="91" spans="2:4">
      <c r="B91" s="7">
        <v>44</v>
      </c>
      <c r="C91" s="8">
        <v>33</v>
      </c>
      <c r="D91" s="17">
        <f t="shared" si="7"/>
        <v>1429</v>
      </c>
    </row>
    <row r="92" spans="2:4">
      <c r="B92" s="7">
        <v>45</v>
      </c>
      <c r="C92" s="8">
        <v>33</v>
      </c>
      <c r="D92" s="17">
        <f t="shared" si="7"/>
        <v>1462</v>
      </c>
    </row>
    <row r="93" spans="2:4">
      <c r="B93" s="7">
        <v>46</v>
      </c>
      <c r="C93" s="8">
        <v>33</v>
      </c>
      <c r="D93" s="17">
        <f t="shared" si="7"/>
        <v>1495</v>
      </c>
    </row>
    <row r="94" spans="2:4">
      <c r="B94" s="7">
        <v>47</v>
      </c>
      <c r="C94" s="8">
        <v>33</v>
      </c>
      <c r="D94" s="17">
        <f t="shared" si="7"/>
        <v>1528</v>
      </c>
    </row>
    <row r="95" spans="2:4">
      <c r="B95" s="7">
        <v>48</v>
      </c>
      <c r="C95" s="8">
        <v>33</v>
      </c>
      <c r="D95" s="17">
        <f t="shared" si="7"/>
        <v>1561</v>
      </c>
    </row>
    <row r="96" spans="2:4">
      <c r="B96" s="7">
        <v>49</v>
      </c>
      <c r="C96" s="8">
        <v>33</v>
      </c>
      <c r="D96" s="17">
        <f t="shared" si="7"/>
        <v>1594</v>
      </c>
    </row>
    <row r="97" spans="2:4">
      <c r="B97" s="7">
        <v>50</v>
      </c>
      <c r="C97" s="8">
        <v>33</v>
      </c>
      <c r="D97" s="17">
        <f t="shared" si="7"/>
        <v>1627</v>
      </c>
    </row>
    <row r="98" spans="2:4">
      <c r="B98" s="7">
        <v>51</v>
      </c>
      <c r="C98" s="8">
        <v>33</v>
      </c>
      <c r="D98" s="17">
        <f t="shared" si="7"/>
        <v>1660</v>
      </c>
    </row>
    <row r="99" spans="2:4">
      <c r="B99" s="7">
        <v>52</v>
      </c>
      <c r="C99" s="8">
        <v>33</v>
      </c>
      <c r="D99" s="17">
        <f t="shared" si="7"/>
        <v>1693</v>
      </c>
    </row>
    <row r="100" spans="2:4">
      <c r="B100" s="7">
        <v>53</v>
      </c>
      <c r="C100" s="8">
        <v>33</v>
      </c>
      <c r="D100" s="17">
        <f t="shared" si="7"/>
        <v>1726</v>
      </c>
    </row>
    <row r="101" spans="2:4">
      <c r="B101" s="7">
        <v>54</v>
      </c>
      <c r="C101" s="8">
        <v>33</v>
      </c>
      <c r="D101" s="17">
        <f t="shared" si="7"/>
        <v>1759</v>
      </c>
    </row>
    <row r="102" spans="2:4">
      <c r="B102" s="7">
        <v>55</v>
      </c>
      <c r="C102" s="8">
        <v>33</v>
      </c>
      <c r="D102" s="17">
        <f t="shared" si="7"/>
        <v>1792</v>
      </c>
    </row>
    <row r="103" spans="2:4">
      <c r="B103" s="7">
        <v>56</v>
      </c>
      <c r="C103" s="8">
        <v>33</v>
      </c>
      <c r="D103" s="17">
        <f t="shared" si="7"/>
        <v>1825</v>
      </c>
    </row>
    <row r="104" spans="2:4">
      <c r="B104" s="7">
        <v>57</v>
      </c>
      <c r="C104" s="8">
        <v>33</v>
      </c>
      <c r="D104" s="17">
        <f t="shared" si="7"/>
        <v>1858</v>
      </c>
    </row>
    <row r="105" spans="2:4">
      <c r="B105" s="7">
        <v>58</v>
      </c>
      <c r="C105" s="8">
        <v>39</v>
      </c>
      <c r="D105" s="17">
        <v>2000</v>
      </c>
    </row>
    <row r="106" spans="2:4">
      <c r="B106" s="7">
        <v>59</v>
      </c>
      <c r="C106" s="8">
        <v>40</v>
      </c>
      <c r="D106" s="17">
        <v>2000</v>
      </c>
    </row>
    <row r="107" spans="2:4">
      <c r="B107" s="7">
        <v>60</v>
      </c>
      <c r="C107" s="8">
        <v>41</v>
      </c>
      <c r="D107" s="17">
        <v>2000</v>
      </c>
    </row>
    <row r="108" spans="2:4" ht="15.75" thickBot="1">
      <c r="B108" s="14">
        <v>61</v>
      </c>
      <c r="C108" s="15">
        <v>42</v>
      </c>
      <c r="D108" s="18">
        <v>2000</v>
      </c>
    </row>
    <row r="110" spans="2:4" ht="45.75" customHeight="1"/>
    <row r="112" spans="2:4" ht="47.25" customHeight="1"/>
    <row r="114" spans="2:4" ht="15.75" thickBot="1"/>
    <row r="115" spans="2:4">
      <c r="B115" s="27" t="s">
        <v>13</v>
      </c>
      <c r="C115" s="28"/>
      <c r="D115" s="29">
        <v>250</v>
      </c>
    </row>
    <row r="116" spans="2:4">
      <c r="B116" s="34" t="s">
        <v>12</v>
      </c>
      <c r="C116" s="6"/>
      <c r="D116" s="42">
        <v>250</v>
      </c>
    </row>
    <row r="117" spans="2:4" ht="15.75" thickBot="1">
      <c r="B117" s="9" t="s">
        <v>10</v>
      </c>
      <c r="C117" s="10"/>
      <c r="D117" s="25">
        <v>475</v>
      </c>
    </row>
    <row r="133" spans="2:4" ht="15.75" thickBot="1"/>
    <row r="134" spans="2:4">
      <c r="B134" s="27" t="s">
        <v>13</v>
      </c>
      <c r="C134" s="28"/>
      <c r="D134" s="29">
        <v>200</v>
      </c>
    </row>
    <row r="135" spans="2:4">
      <c r="B135" s="34" t="s">
        <v>12</v>
      </c>
      <c r="C135" s="6"/>
      <c r="D135" s="42">
        <v>200</v>
      </c>
    </row>
    <row r="136" spans="2:4" ht="15.75" thickBot="1">
      <c r="B136" s="9" t="s">
        <v>10</v>
      </c>
      <c r="C136" s="10"/>
      <c r="D136" s="25">
        <v>375</v>
      </c>
    </row>
  </sheetData>
  <sheetProtection password="E107" sheet="1" objects="1" scenarios="1" selectLockedCells="1"/>
  <mergeCells count="2">
    <mergeCell ref="F10:J10"/>
    <mergeCell ref="F34:J34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AÑO 1</vt:lpstr>
      <vt:lpstr>AÑO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jose.diaz</dc:creator>
  <cp:lastModifiedBy>XAVIER GARCIAS</cp:lastModifiedBy>
  <cp:lastPrinted>2013-04-15T10:56:58Z</cp:lastPrinted>
  <dcterms:created xsi:type="dcterms:W3CDTF">2013-04-11T12:49:51Z</dcterms:created>
  <dcterms:modified xsi:type="dcterms:W3CDTF">2013-04-30T11:26:53Z</dcterms:modified>
</cp:coreProperties>
</file>